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éso 2026" sheetId="1" state="visible" r:id="rId3"/>
    <sheet name="Tréso 2027" sheetId="2" state="visible" r:id="rId4"/>
    <sheet name="Hypothès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<sst xmlns="http://schemas.openxmlformats.org/spreadsheetml/2006/main" count="230" uniqueCount="178">
  <si>
    <t xml:space="preserve">PLAN DE TRÉSORERIE MENSUEL — SARL I.D.S</t>
  </si>
  <si>
    <t xml:space="preserve">Exercice 01/10/2025 — 30/09/2026 (en euros)</t>
  </si>
  <si>
    <t xml:space="preserve">Oct</t>
  </si>
  <si>
    <t xml:space="preserve">Nov</t>
  </si>
  <si>
    <t xml:space="preserve">Déc</t>
  </si>
  <si>
    <t xml:space="preserve">Jan</t>
  </si>
  <si>
    <t xml:space="preserve">Fév</t>
  </si>
  <si>
    <t xml:space="preserve">Mar</t>
  </si>
  <si>
    <t xml:space="preserve">Avr</t>
  </si>
  <si>
    <t xml:space="preserve">Mai</t>
  </si>
  <si>
    <t xml:space="preserve">Jun</t>
  </si>
  <si>
    <t xml:space="preserve">Jul</t>
  </si>
  <si>
    <t xml:space="preserve">Aoû</t>
  </si>
  <si>
    <t xml:space="preserve">Sep</t>
  </si>
  <si>
    <t xml:space="preserve">TOTAL</t>
  </si>
  <si>
    <t xml:space="preserve">ENCAISSEMENTS</t>
  </si>
  <si>
    <t xml:space="preserve">Ventes marchandises TTC</t>
  </si>
  <si>
    <t xml:space="preserve">Prestations vendues TTC (port + services)</t>
  </si>
  <si>
    <t xml:space="preserve">Souscription emprunt bancaire 150K</t>
  </si>
  <si>
    <t xml:space="preserve">TOTAL ENCAISSEMENTS</t>
  </si>
  <si>
    <t xml:space="preserve">DÉCAISSEMENTS</t>
  </si>
  <si>
    <t xml:space="preserve">Paiements fournisseurs (imports HT)</t>
  </si>
  <si>
    <t xml:space="preserve">Droits de douane (6,1% achats)</t>
  </si>
  <si>
    <t xml:space="preserve">Transport livraison</t>
  </si>
  <si>
    <t xml:space="preserve">Transitaire / dédouanement</t>
  </si>
  <si>
    <t xml:space="preserve">Charges fixes (loyer, maintenance, pub, assur.)</t>
  </si>
  <si>
    <t xml:space="preserve">Frais bancaires + Alma (indexé CA)</t>
  </si>
  <si>
    <t xml:space="preserve">Salaires nets</t>
  </si>
  <si>
    <t xml:space="preserve">Primes / gratifications (décembre)</t>
  </si>
  <si>
    <t xml:space="preserve">Charges sociales salariés (M+1)</t>
  </si>
  <si>
    <t xml:space="preserve">Rémunération dirigeant + cotisations TNS</t>
  </si>
  <si>
    <t xml:space="preserve">EMPRUNTS BANCAIRES</t>
  </si>
  <si>
    <t xml:space="preserve">  PGE CIC (CRD 18,907 €)</t>
  </si>
  <si>
    <t xml:space="preserve">  Prêt BNP 50K (CRD 45,130 €)</t>
  </si>
  <si>
    <t xml:space="preserve">  Prêt BP 50K (CRD 50,000 €)</t>
  </si>
  <si>
    <t xml:space="preserve">  Nouveau prêt bancaire 150K (différé 12 mois)</t>
  </si>
  <si>
    <t xml:space="preserve">  Intérêts nouveau prêt 150K (différé)</t>
  </si>
  <si>
    <t xml:space="preserve">PRÊTS INTRA-GROUPE (flexibles)</t>
  </si>
  <si>
    <t xml:space="preserve">  Remb. Zephyr (encours 144,822 €)</t>
  </si>
  <si>
    <t xml:space="preserve">  Remb. Netfi (encours 35,000 €)</t>
  </si>
  <si>
    <t xml:space="preserve">Intérêts CC Nicholls (3% sur 225,470 €)</t>
  </si>
  <si>
    <t xml:space="preserve">Intérêts prêts intra-groupe (3%)</t>
  </si>
  <si>
    <t xml:space="preserve">Remb. partiel CC associé (sur excédent tréso)</t>
  </si>
  <si>
    <t xml:space="preserve">Autres décaissements (BFR, divers, imprévus)</t>
  </si>
  <si>
    <t xml:space="preserve">TVA nette à payer</t>
  </si>
  <si>
    <t xml:space="preserve">CFE / CVAE</t>
  </si>
  <si>
    <t xml:space="preserve">IS - acomptes trimestriels</t>
  </si>
  <si>
    <t xml:space="preserve">TOTAL DÉCAISSEMENTS</t>
  </si>
  <si>
    <t xml:space="preserve">VARIATION MENSUELLE</t>
  </si>
  <si>
    <t xml:space="preserve">Solde précédent</t>
  </si>
  <si>
    <t xml:space="preserve">SOLDE DE TRÉSORERIE</t>
  </si>
  <si>
    <t xml:space="preserve">Valeurs en bleu = hypothèses modifiables | Vert = remb. intra-groupe flexibles | Autres décaiss. = provision BFR/imprévus</t>
  </si>
  <si>
    <t xml:space="preserve">Exercice 01/10/2026 — 30/09/2027 (en euros)</t>
  </si>
  <si>
    <t xml:space="preserve">  PGE CIC (CRD 4,627 €, soldé)</t>
  </si>
  <si>
    <t xml:space="preserve">  Prêt BNP 50K (CRD 32,114 €)</t>
  </si>
  <si>
    <t xml:space="preserve">  Prêt BP 50K (CRD 36,536 €)</t>
  </si>
  <si>
    <t xml:space="preserve">  Nouveau prêt bancaire 150K (1er remb. avr 2027)</t>
  </si>
  <si>
    <t xml:space="preserve">  Intérêts nouveau prêt 150K</t>
  </si>
  <si>
    <t xml:space="preserve">  Remb. Zephyr (encours 82,822 €)</t>
  </si>
  <si>
    <t xml:space="preserve">  Remb. Netfi (encours 23,000 €)</t>
  </si>
  <si>
    <t xml:space="preserve">Intérêts CC Nicholls (3% sur 185,470 €)</t>
  </si>
  <si>
    <t xml:space="preserve">HYPOTHÈSES DU PLAN DE TRÉSORERIE</t>
  </si>
  <si>
    <t xml:space="preserve">Paramètre</t>
  </si>
  <si>
    <t xml:space="preserve">Exercice 2026</t>
  </si>
  <si>
    <t xml:space="preserve">Exercice 2027</t>
  </si>
  <si>
    <t xml:space="preserve">Source / Justification</t>
  </si>
  <si>
    <t xml:space="preserve">CA Marchandises HT</t>
  </si>
  <si>
    <t xml:space="preserve">1 246 K€</t>
  </si>
  <si>
    <t xml:space="preserve">1 420 K€</t>
  </si>
  <si>
    <t xml:space="preserve">Croissance +11% puis +14% vs réalisé 2025 (1 126K)</t>
  </si>
  <si>
    <t xml:space="preserve">CA Prestations HT</t>
  </si>
  <si>
    <t xml:space="preserve">70 K€</t>
  </si>
  <si>
    <t xml:space="preserve">80 K€</t>
  </si>
  <si>
    <t xml:space="preserve">Port refacturé + services</t>
  </si>
  <si>
    <t xml:space="preserve">Taux de marge brute</t>
  </si>
  <si>
    <t xml:space="preserve">44,5%</t>
  </si>
  <si>
    <t xml:space="preserve">Réalisé 2025 vérifié (vs 42% estimé initial)</t>
  </si>
  <si>
    <t xml:space="preserve">Achats HT (imports)</t>
  </si>
  <si>
    <t xml:space="preserve">723 K€</t>
  </si>
  <si>
    <t xml:space="preserve">824 K€</t>
  </si>
  <si>
    <t xml:space="preserve">CA march × 58% — paiements HT (imports Chine, pas de TVA)</t>
  </si>
  <si>
    <t xml:space="preserve">Saisonnalité CA</t>
  </si>
  <si>
    <t xml:space="preserve">Coefficients Siloé</t>
  </si>
  <si>
    <t xml:space="preserve">Pic avr-août 63% CA annuel / Creux déc-fév 10%</t>
  </si>
  <si>
    <t xml:space="preserve">Saisonnalité achats</t>
  </si>
  <si>
    <t xml:space="preserve">Décalés 1-4 mois</t>
  </si>
  <si>
    <t xml:space="preserve">Containers : 33% M-4, 33% M-2, 33% M-1 → lissé</t>
  </si>
  <si>
    <t xml:space="preserve">EMPRUNTS BANCAIRES EXISTANTS</t>
  </si>
  <si>
    <t xml:space="preserve">PGE CIC (70K initial)</t>
  </si>
  <si>
    <t xml:space="preserve">1 190 €/m — CRD 18 907 €</t>
  </si>
  <si>
    <t xml:space="preserve">391 €/m — finit courant 2027</t>
  </si>
  <si>
    <t xml:space="preserve">Échéancier Siloé — capital remboursé 14 280 €/an</t>
  </si>
  <si>
    <t xml:space="preserve">Prêt BNP 50K (avr 2025)</t>
  </si>
  <si>
    <t xml:space="preserve">1 122 €/m — CRD 45 130 €</t>
  </si>
  <si>
    <t xml:space="preserve">1 122 €/m — CRD 32 114 €</t>
  </si>
  <si>
    <t xml:space="preserve">Échéancier Siloé — capital remboursé 12 033 €/an</t>
  </si>
  <si>
    <t xml:space="preserve">Prêt BP 50K (juil 2025)</t>
  </si>
  <si>
    <t xml:space="preserve">1 122 €/m — CRD 50 000 €</t>
  </si>
  <si>
    <t xml:space="preserve">1 122 €/m — CRD 36 536 €</t>
  </si>
  <si>
    <t xml:space="preserve">Total échéances existantes</t>
  </si>
  <si>
    <t xml:space="preserve">3 434 €/m (41 208 €/an)</t>
  </si>
  <si>
    <t xml:space="preserve">2 635 €/m (31 622 €/an)</t>
  </si>
  <si>
    <t xml:space="preserve">NOUVEAU PRÊT SOLLICITÉ</t>
  </si>
  <si>
    <t xml:space="preserve">Prêt bancaire 150K</t>
  </si>
  <si>
    <t xml:space="preserve">Déblocage avril 2026</t>
  </si>
  <si>
    <t xml:space="preserve">En cours</t>
  </si>
  <si>
    <t xml:space="preserve">5 ans, taux estimé 3,5% — objet : BFR saisonnier containers</t>
  </si>
  <si>
    <t xml:space="preserve">Mensualité estimée</t>
  </si>
  <si>
    <t xml:space="preserve">2 730 €/m (mai→sep = 5 mois)</t>
  </si>
  <si>
    <t xml:space="preserve">2 730 €/m (12 mois)</t>
  </si>
  <si>
    <t xml:space="preserve">Première échéance mai 2026</t>
  </si>
  <si>
    <t xml:space="preserve">Intérêts pendant différé</t>
  </si>
  <si>
    <t xml:space="preserve">438 €/m (avr→sep = 2 628 €)</t>
  </si>
  <si>
    <t xml:space="preserve">438 €/m (12 mois = 5 256 €)</t>
  </si>
  <si>
    <t xml:space="preserve">150K × 3,5% / 12 — dégressif après début remb.</t>
  </si>
  <si>
    <t xml:space="preserve">PRÊTS INTRA-GROUPE (FLEXIBLES)</t>
  </si>
  <si>
    <t xml:space="preserve">Zephyr → IDS</t>
  </si>
  <si>
    <t xml:space="preserve">62 K€/an — saison haute seul.</t>
  </si>
  <si>
    <t xml:space="preserve">33 K€/an — saison haute seul.</t>
  </si>
  <si>
    <t xml:space="preserve">Convention 01/03/2025, 3%, 5 ans — remb. modulable</t>
  </si>
  <si>
    <t xml:space="preserve">  Calendrier</t>
  </si>
  <si>
    <t xml:space="preserve">Oct→Mar : 0 € | Avr→Sep : 10 333 €</t>
  </si>
  <si>
    <t xml:space="preserve">Oct→Mar : 0 € | Avr→Sep : 5 500 €</t>
  </si>
  <si>
    <t xml:space="preserve">Pas de remboursement en creux hivernal</t>
  </si>
  <si>
    <t xml:space="preserve">Netfi → IDS</t>
  </si>
  <si>
    <t xml:space="preserve">12 K€/an — saison haute seul.</t>
  </si>
  <si>
    <t xml:space="preserve">11 K€/an — saison haute seul.</t>
  </si>
  <si>
    <t xml:space="preserve">Oct→Mar : 0 € | Avr→Sep : 2 000 €</t>
  </si>
  <si>
    <t xml:space="preserve">Oct→Mar : 0 € | Avr→Sep : 1 833 €</t>
  </si>
  <si>
    <t xml:space="preserve">Intérêts CC Nicholls</t>
  </si>
  <si>
    <t xml:space="preserve">562 €/m (6 750 €/an)</t>
  </si>
  <si>
    <t xml:space="preserve">464 €/m (5 564 €/an)</t>
  </si>
  <si>
    <t xml:space="preserve">CC 225K en 2026 → 185K en 2027 (après remb 40K) × 3%</t>
  </si>
  <si>
    <t xml:space="preserve">Intérêts prêts intra-groupe</t>
  </si>
  <si>
    <t xml:space="preserve">450 €/m (5 395 €/an)</t>
  </si>
  <si>
    <t xml:space="preserve">265 €/m (3 175 €/an)</t>
  </si>
  <si>
    <t xml:space="preserve">Zephyr + Netfi × 3% sur encours début exercice</t>
  </si>
  <si>
    <t xml:space="preserve">2 500 € (décembre)</t>
  </si>
  <si>
    <t xml:space="preserve">2 700 € (décembre)</t>
  </si>
  <si>
    <t xml:space="preserve">Cotisation foncière entreprises — payée en décembre</t>
  </si>
  <si>
    <t xml:space="preserve">Remb. partiel CC associé</t>
  </si>
  <si>
    <t xml:space="preserve">40 K€ (20K aoû + 20K sep)</t>
  </si>
  <si>
    <t xml:space="preserve">Sur excédent de tréso — gestion active du CC</t>
  </si>
  <si>
    <t xml:space="preserve">PAS de crédit de campagne</t>
  </si>
  <si>
    <t xml:space="preserve">—</t>
  </si>
  <si>
    <t xml:space="preserve">Confirmé — non sollicité</t>
  </si>
  <si>
    <t xml:space="preserve">Autres décaiss. (BFR, imprévus)</t>
  </si>
  <si>
    <t xml:space="preserve">78 K€ (3K/m hiv + 10K/m été)</t>
  </si>
  <si>
    <t xml:space="preserve">102 K€ (5K/m hiv + 12K/m été)</t>
  </si>
  <si>
    <t xml:space="preserve">Provision prudente : variation stock, divers, imprévus</t>
  </si>
  <si>
    <t xml:space="preserve">PERSONNEL</t>
  </si>
  <si>
    <t xml:space="preserve">Effectif</t>
  </si>
  <si>
    <t xml:space="preserve">3 ETP</t>
  </si>
  <si>
    <t xml:space="preserve">4 ETP (+1 logistique)</t>
  </si>
  <si>
    <t xml:space="preserve">Recrutement prévu exercice 2027</t>
  </si>
  <si>
    <t xml:space="preserve">Salaires nets mensuels</t>
  </si>
  <si>
    <t xml:space="preserve">8 840 €</t>
  </si>
  <si>
    <t xml:space="preserve">8 840 → 11 375 € (avr.)</t>
  </si>
  <si>
    <t xml:space="preserve">3 ETP en 2026, +1 logistique avril 2027</t>
  </si>
  <si>
    <t xml:space="preserve">Primes / gratifications</t>
  </si>
  <si>
    <t xml:space="preserve">8 840 € (décembre)</t>
  </si>
  <si>
    <t xml:space="preserve">Discrétionnaire — 3 ETP en déc. 2027</t>
  </si>
  <si>
    <t xml:space="preserve">Charges sociales (salar. + patron.)</t>
  </si>
  <si>
    <t xml:space="preserve">4 862 €/m (58 344 €/an)</t>
  </si>
  <si>
    <t xml:space="preserve">4 862 → 6 256 €/m (avr.)</t>
  </si>
  <si>
    <t xml:space="preserve">Part salariale + patronale ≈ 55% des nets (ratio Siloé)</t>
  </si>
  <si>
    <t xml:space="preserve">Dirigeant + TNS mensuel</t>
  </si>
  <si>
    <t xml:space="preserve">2 625 €</t>
  </si>
  <si>
    <t xml:space="preserve">2 667 €</t>
  </si>
  <si>
    <t xml:space="preserve">Rém. gérant 26K + cotisations TNS 5,5K / an</t>
  </si>
  <si>
    <t xml:space="preserve">TRÉSORERIE</t>
  </si>
  <si>
    <t xml:space="preserve">Solde initial 01/10/2025</t>
  </si>
  <si>
    <t xml:space="preserve">35 268 €</t>
  </si>
  <si>
    <t xml:space="preserve">Chaîné auto</t>
  </si>
  <si>
    <t xml:space="preserve">Grand livre de révision Siloé au 30/09/2025</t>
  </si>
  <si>
    <t xml:space="preserve">Point bas estimé</t>
  </si>
  <si>
    <t xml:space="preserve">Mars 2026</t>
  </si>
  <si>
    <t xml:space="preserve">Décalage achats containers / ventes été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</si>
</sst>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#,##0;\(#,##0\)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2F5496"/>
      <name val="Arial"/>
      <family val="0"/>
      <charset val="1"/>
    </font>
    <font>
      <sz val="11"/>
      <color rgb="FF66666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2F5496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2E7D32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2F549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0066CC"/>
      </patternFill>
    </fill>
    <fill>
      <patternFill patternType="solid">
        <fgColor rgb="FFD6E4F0"/>
        <bgColor rgb="FFE8EAF6"/>
      </patternFill>
    </fill>
    <fill>
      <patternFill patternType="solid">
        <fgColor rgb="FFFCE4EC"/>
        <bgColor rgb="FFE8EAF6"/>
      </patternFill>
    </fill>
    <fill>
      <patternFill patternType="solid">
        <fgColor rgb="FFE8EAF6"/>
        <bgColor rgb="FFE8F5E9"/>
      </patternFill>
    </fill>
    <fill>
      <patternFill patternType="solid">
        <fgColor rgb="FFE8F5E9"/>
        <bgColor rgb="FFE8EAF6"/>
      </patternFill>
    </fill>
    <fill>
      <patternFill patternType="solid">
        <fgColor rgb="FFFFF2CC"/>
        <bgColor rgb="FFFCE4E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7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E8F5E9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AF6"/>
      <rgbColor rgb="FFCCFFCC"/>
      <rgbColor rgb="FFFFFF99"/>
      <rgbColor rgb="FF99CCFF"/>
      <rgbColor rgb="FFFF99CC"/>
      <rgbColor rgb="FFCC99FF"/>
      <rgbColor rgb="FFFCE4EC"/>
      <rgbColor rgb="FF3366FF"/>
      <rgbColor rgb="FF33CCCC"/>
      <rgbColor rgb="FF99CC00"/>
      <rgbColor rgb="FFFFCC00"/>
      <rgbColor rgb="FFFF8C00"/>
      <rgbColor rgb="FFFF6600"/>
      <rgbColor rgb="FF666666"/>
      <rgbColor rgb="FF969696"/>
      <rgbColor rgb="FF003366"/>
      <rgbColor rgb="FF2E7D32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496"/>
    <pageSetUpPr fitToPage="false"/>
  </sheetPr>
  <dimension ref="A1:N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3" min="2" style="1" width="13"/>
    <col collapsed="false" customWidth="true" hidden="false" outlineLevel="0" max="14" min="14" style="1" width="15"/>
  </cols>
  <sheetData>
    <row r="1" customFormat="false" ht="15.7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4" customFormat="false" ht="15" hidden="false" customHeight="true" outlineLevel="0" collapsed="false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customFormat="false" ht="15" hidden="false" customHeight="true" outlineLevel="0" collapsed="false">
      <c r="A5" s="6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5" hidden="false" customHeight="true" outlineLevel="0" collapsed="false">
      <c r="A6" s="8" t="s">
        <v>16</v>
      </c>
      <c r="B6" s="8" t="n">
        <v>108864</v>
      </c>
      <c r="C6" s="8" t="n">
        <v>93312</v>
      </c>
      <c r="D6" s="8" t="n">
        <v>62208</v>
      </c>
      <c r="E6" s="8" t="n">
        <v>46656</v>
      </c>
      <c r="F6" s="8" t="n">
        <v>46656</v>
      </c>
      <c r="G6" s="8" t="n">
        <v>77760</v>
      </c>
      <c r="H6" s="8" t="n">
        <v>139968</v>
      </c>
      <c r="I6" s="8" t="n">
        <v>171072</v>
      </c>
      <c r="J6" s="8" t="n">
        <v>202176</v>
      </c>
      <c r="K6" s="8" t="n">
        <v>217728</v>
      </c>
      <c r="L6" s="8" t="n">
        <v>217728</v>
      </c>
      <c r="M6" s="8" t="n">
        <v>171072</v>
      </c>
      <c r="N6" s="9" t="n">
        <f aca="false">SUM(B6:M6)</f>
        <v>1555200</v>
      </c>
    </row>
    <row r="7" customFormat="false" ht="15" hidden="false" customHeight="true" outlineLevel="0" collapsed="false">
      <c r="A7" s="8" t="s">
        <v>17</v>
      </c>
      <c r="B7" s="8" t="n">
        <v>1680</v>
      </c>
      <c r="C7" s="8" t="n">
        <v>1440</v>
      </c>
      <c r="D7" s="8" t="n">
        <v>960</v>
      </c>
      <c r="E7" s="8" t="n">
        <v>720</v>
      </c>
      <c r="F7" s="8" t="n">
        <v>720</v>
      </c>
      <c r="G7" s="8" t="n">
        <v>1200</v>
      </c>
      <c r="H7" s="8" t="n">
        <v>2160</v>
      </c>
      <c r="I7" s="8" t="n">
        <v>2640</v>
      </c>
      <c r="J7" s="8" t="n">
        <v>3120</v>
      </c>
      <c r="K7" s="8" t="n">
        <v>3360</v>
      </c>
      <c r="L7" s="8" t="n">
        <v>3360</v>
      </c>
      <c r="M7" s="8" t="n">
        <v>2640</v>
      </c>
      <c r="N7" s="9" t="n">
        <f aca="false">SUM(B7:M7)</f>
        <v>24000</v>
      </c>
    </row>
    <row r="8" customFormat="false" ht="15" hidden="false" customHeight="true" outlineLevel="0" collapsed="false">
      <c r="A8" s="10" t="s">
        <v>18</v>
      </c>
      <c r="B8" s="8" t="n">
        <v>0</v>
      </c>
      <c r="C8" s="8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10" t="n">
        <v>150000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9" t="n">
        <f aca="false">SUM(B8:M8)</f>
        <v>150000</v>
      </c>
    </row>
    <row r="9" customFormat="false" ht="15" hidden="false" customHeight="true" outlineLevel="0" collapsed="false">
      <c r="A9" s="11" t="s">
        <v>19</v>
      </c>
      <c r="B9" s="11" t="n">
        <f aca="false">SUM(B6:B8)</f>
        <v>110544</v>
      </c>
      <c r="C9" s="11" t="n">
        <f aca="false">SUM(C6:C8)</f>
        <v>94752</v>
      </c>
      <c r="D9" s="11" t="n">
        <f aca="false">SUM(D6:D8)</f>
        <v>63168</v>
      </c>
      <c r="E9" s="11" t="n">
        <f aca="false">SUM(E6:E8)</f>
        <v>47376</v>
      </c>
      <c r="F9" s="11" t="n">
        <f aca="false">SUM(F6:F8)</f>
        <v>47376</v>
      </c>
      <c r="G9" s="11" t="n">
        <f aca="false">SUM(G6:G8)</f>
        <v>78960</v>
      </c>
      <c r="H9" s="11" t="n">
        <f aca="false">SUM(H6:H8)</f>
        <v>292128</v>
      </c>
      <c r="I9" s="11" t="n">
        <f aca="false">SUM(I6:I8)</f>
        <v>173712</v>
      </c>
      <c r="J9" s="11" t="n">
        <f aca="false">SUM(J6:J8)</f>
        <v>205296</v>
      </c>
      <c r="K9" s="11" t="n">
        <f aca="false">SUM(K6:K8)</f>
        <v>221088</v>
      </c>
      <c r="L9" s="11" t="n">
        <f aca="false">SUM(L6:L8)</f>
        <v>221088</v>
      </c>
      <c r="M9" s="11" t="n">
        <f aca="false">SUM(M6:M8)</f>
        <v>173712</v>
      </c>
      <c r="N9" s="11" t="n">
        <f aca="false">SUM(N6:N8)</f>
        <v>1729200</v>
      </c>
    </row>
    <row r="11" customFormat="false" ht="15" hidden="false" customHeight="true" outlineLevel="0" collapsed="false">
      <c r="A11" s="12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true" outlineLevel="0" collapsed="false">
      <c r="A12" s="8" t="s">
        <v>21</v>
      </c>
      <c r="B12" s="8" t="n">
        <v>38638</v>
      </c>
      <c r="C12" s="8" t="n">
        <v>31613</v>
      </c>
      <c r="D12" s="8" t="n">
        <v>21075</v>
      </c>
      <c r="E12" s="8" t="n">
        <v>56201</v>
      </c>
      <c r="F12" s="8" t="n">
        <v>56201</v>
      </c>
      <c r="G12" s="8" t="n">
        <v>84302</v>
      </c>
      <c r="H12" s="8" t="n">
        <v>91327</v>
      </c>
      <c r="I12" s="8" t="n">
        <v>84302</v>
      </c>
      <c r="J12" s="8" t="n">
        <v>70251</v>
      </c>
      <c r="K12" s="8" t="n">
        <v>56201</v>
      </c>
      <c r="L12" s="8" t="n">
        <v>56201</v>
      </c>
      <c r="M12" s="8" t="n">
        <v>56201</v>
      </c>
      <c r="N12" s="9" t="n">
        <f aca="false">SUM(B12:M12)</f>
        <v>702513</v>
      </c>
    </row>
    <row r="13" customFormat="false" ht="15" hidden="false" customHeight="true" outlineLevel="0" collapsed="false">
      <c r="A13" s="8" t="s">
        <v>22</v>
      </c>
      <c r="B13" s="8" t="n">
        <v>2363</v>
      </c>
      <c r="C13" s="8" t="n">
        <v>1933</v>
      </c>
      <c r="D13" s="8" t="n">
        <v>1288</v>
      </c>
      <c r="E13" s="8" t="n">
        <v>3436</v>
      </c>
      <c r="F13" s="8" t="n">
        <v>3436</v>
      </c>
      <c r="G13" s="8" t="n">
        <v>5154</v>
      </c>
      <c r="H13" s="8" t="n">
        <v>5583</v>
      </c>
      <c r="I13" s="8" t="n">
        <v>5154</v>
      </c>
      <c r="J13" s="8" t="n">
        <v>4295</v>
      </c>
      <c r="K13" s="8" t="n">
        <v>3436</v>
      </c>
      <c r="L13" s="8" t="n">
        <v>3436</v>
      </c>
      <c r="M13" s="8" t="n">
        <v>3436</v>
      </c>
      <c r="N13" s="9" t="n">
        <f aca="false">SUM(B13:M13)</f>
        <v>42950</v>
      </c>
    </row>
    <row r="14" customFormat="false" ht="15" hidden="false" customHeight="true" outlineLevel="0" collapsed="false">
      <c r="A14" s="8" t="s">
        <v>23</v>
      </c>
      <c r="B14" s="8" t="n">
        <v>4448</v>
      </c>
      <c r="C14" s="8" t="n">
        <v>3813</v>
      </c>
      <c r="D14" s="8" t="n">
        <v>2542</v>
      </c>
      <c r="E14" s="8" t="n">
        <v>1906</v>
      </c>
      <c r="F14" s="8" t="n">
        <v>1906</v>
      </c>
      <c r="G14" s="8" t="n">
        <v>3177</v>
      </c>
      <c r="H14" s="8" t="n">
        <v>5719</v>
      </c>
      <c r="I14" s="8" t="n">
        <v>6990</v>
      </c>
      <c r="J14" s="8" t="n">
        <v>8261</v>
      </c>
      <c r="K14" s="8" t="n">
        <v>8896</v>
      </c>
      <c r="L14" s="8" t="n">
        <v>8896</v>
      </c>
      <c r="M14" s="8" t="n">
        <v>6990</v>
      </c>
      <c r="N14" s="9" t="n">
        <f aca="false">SUM(B14:M14)</f>
        <v>63544</v>
      </c>
    </row>
    <row r="15" customFormat="false" ht="15" hidden="false" customHeight="true" outlineLevel="0" collapsed="false">
      <c r="A15" s="8" t="s">
        <v>24</v>
      </c>
      <c r="B15" s="8" t="n">
        <v>1500</v>
      </c>
      <c r="C15" s="8" t="n">
        <v>1500</v>
      </c>
      <c r="D15" s="8" t="n">
        <v>1500</v>
      </c>
      <c r="E15" s="8" t="n">
        <v>1500</v>
      </c>
      <c r="F15" s="8" t="n">
        <v>1500</v>
      </c>
      <c r="G15" s="8" t="n">
        <v>1500</v>
      </c>
      <c r="H15" s="8" t="n">
        <v>1500</v>
      </c>
      <c r="I15" s="8" t="n">
        <v>1500</v>
      </c>
      <c r="J15" s="8" t="n">
        <v>1500</v>
      </c>
      <c r="K15" s="8" t="n">
        <v>1500</v>
      </c>
      <c r="L15" s="8" t="n">
        <v>1500</v>
      </c>
      <c r="M15" s="8" t="n">
        <v>1500</v>
      </c>
      <c r="N15" s="9" t="n">
        <f aca="false">SUM(B15:M15)</f>
        <v>18000</v>
      </c>
    </row>
    <row r="16" customFormat="false" ht="15" hidden="false" customHeight="true" outlineLevel="0" collapsed="false">
      <c r="A16" s="8" t="s">
        <v>25</v>
      </c>
      <c r="B16" s="10" t="n">
        <v>9808</v>
      </c>
      <c r="C16" s="10" t="n">
        <v>9808</v>
      </c>
      <c r="D16" s="10" t="n">
        <v>9808</v>
      </c>
      <c r="E16" s="10" t="n">
        <v>9808</v>
      </c>
      <c r="F16" s="10" t="n">
        <v>9808</v>
      </c>
      <c r="G16" s="10" t="n">
        <v>9808</v>
      </c>
      <c r="H16" s="10" t="n">
        <v>9808</v>
      </c>
      <c r="I16" s="10" t="n">
        <v>9808</v>
      </c>
      <c r="J16" s="10" t="n">
        <v>9808</v>
      </c>
      <c r="K16" s="10" t="n">
        <v>9808</v>
      </c>
      <c r="L16" s="10" t="n">
        <v>9808</v>
      </c>
      <c r="M16" s="10" t="n">
        <v>9808</v>
      </c>
      <c r="N16" s="9" t="n">
        <f aca="false">SUM(B16:M16)</f>
        <v>117696</v>
      </c>
    </row>
    <row r="17" customFormat="false" ht="15" hidden="false" customHeight="true" outlineLevel="0" collapsed="false">
      <c r="A17" s="8" t="s">
        <v>26</v>
      </c>
      <c r="B17" s="8" t="n">
        <v>1120</v>
      </c>
      <c r="C17" s="8" t="n">
        <v>960</v>
      </c>
      <c r="D17" s="8" t="n">
        <v>640</v>
      </c>
      <c r="E17" s="8" t="n">
        <v>480</v>
      </c>
      <c r="F17" s="8" t="n">
        <v>480</v>
      </c>
      <c r="G17" s="8" t="n">
        <v>800</v>
      </c>
      <c r="H17" s="8" t="n">
        <v>1440</v>
      </c>
      <c r="I17" s="8" t="n">
        <v>1760</v>
      </c>
      <c r="J17" s="8" t="n">
        <v>2080</v>
      </c>
      <c r="K17" s="8" t="n">
        <v>2240</v>
      </c>
      <c r="L17" s="8" t="n">
        <v>2240</v>
      </c>
      <c r="M17" s="8" t="n">
        <v>1760</v>
      </c>
      <c r="N17" s="9" t="n">
        <f aca="false">SUM(B17:M17)</f>
        <v>16000</v>
      </c>
    </row>
    <row r="18" customFormat="false" ht="15" hidden="false" customHeight="true" outlineLevel="0" collapsed="false">
      <c r="A18" s="8" t="s">
        <v>27</v>
      </c>
      <c r="B18" s="10" t="n">
        <v>8840</v>
      </c>
      <c r="C18" s="10" t="n">
        <v>8840</v>
      </c>
      <c r="D18" s="10" t="n">
        <v>8840</v>
      </c>
      <c r="E18" s="10" t="n">
        <v>8840</v>
      </c>
      <c r="F18" s="10" t="n">
        <v>8840</v>
      </c>
      <c r="G18" s="10" t="n">
        <v>8840</v>
      </c>
      <c r="H18" s="10" t="n">
        <v>8840</v>
      </c>
      <c r="I18" s="10" t="n">
        <v>8840</v>
      </c>
      <c r="J18" s="10" t="n">
        <v>8840</v>
      </c>
      <c r="K18" s="10" t="n">
        <v>8840</v>
      </c>
      <c r="L18" s="10" t="n">
        <v>8840</v>
      </c>
      <c r="M18" s="10" t="n">
        <v>8840</v>
      </c>
      <c r="N18" s="9" t="n">
        <f aca="false">SUM(B18:M18)</f>
        <v>106080</v>
      </c>
    </row>
    <row r="19" customFormat="false" ht="15" hidden="false" customHeight="true" outlineLevel="0" collapsed="false">
      <c r="A19" s="8" t="s">
        <v>28</v>
      </c>
      <c r="B19" s="8" t="n">
        <v>0</v>
      </c>
      <c r="C19" s="8" t="n">
        <v>0</v>
      </c>
      <c r="D19" s="10" t="n">
        <v>8840</v>
      </c>
      <c r="E19" s="8" t="n">
        <v>0</v>
      </c>
      <c r="F19" s="8" t="n">
        <v>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9" t="n">
        <f aca="false">SUM(B19:M19)</f>
        <v>8840</v>
      </c>
    </row>
    <row r="20" customFormat="false" ht="15" hidden="false" customHeight="true" outlineLevel="0" collapsed="false">
      <c r="A20" s="8" t="s">
        <v>29</v>
      </c>
      <c r="B20" s="10" t="n">
        <v>4862</v>
      </c>
      <c r="C20" s="10" t="n">
        <v>4862</v>
      </c>
      <c r="D20" s="10" t="n">
        <v>4862</v>
      </c>
      <c r="E20" s="10" t="n">
        <v>4862</v>
      </c>
      <c r="F20" s="10" t="n">
        <v>4862</v>
      </c>
      <c r="G20" s="10" t="n">
        <v>4862</v>
      </c>
      <c r="H20" s="10" t="n">
        <v>4862</v>
      </c>
      <c r="I20" s="10" t="n">
        <v>4862</v>
      </c>
      <c r="J20" s="10" t="n">
        <v>4862</v>
      </c>
      <c r="K20" s="10" t="n">
        <v>4862</v>
      </c>
      <c r="L20" s="10" t="n">
        <v>4862</v>
      </c>
      <c r="M20" s="10" t="n">
        <v>4862</v>
      </c>
      <c r="N20" s="9" t="n">
        <f aca="false">SUM(B20:M20)</f>
        <v>58344</v>
      </c>
    </row>
    <row r="21" customFormat="false" ht="15" hidden="false" customHeight="true" outlineLevel="0" collapsed="false">
      <c r="A21" s="8" t="s">
        <v>30</v>
      </c>
      <c r="B21" s="10" t="n">
        <v>2625</v>
      </c>
      <c r="C21" s="10" t="n">
        <v>2625</v>
      </c>
      <c r="D21" s="10" t="n">
        <v>2625</v>
      </c>
      <c r="E21" s="10" t="n">
        <v>2625</v>
      </c>
      <c r="F21" s="10" t="n">
        <v>2625</v>
      </c>
      <c r="G21" s="10" t="n">
        <v>2625</v>
      </c>
      <c r="H21" s="10" t="n">
        <v>2625</v>
      </c>
      <c r="I21" s="10" t="n">
        <v>2625</v>
      </c>
      <c r="J21" s="10" t="n">
        <v>2625</v>
      </c>
      <c r="K21" s="10" t="n">
        <v>2625</v>
      </c>
      <c r="L21" s="10" t="n">
        <v>2625</v>
      </c>
      <c r="M21" s="10" t="n">
        <v>2625</v>
      </c>
      <c r="N21" s="9" t="n">
        <f aca="false">SUM(B21:M21)</f>
        <v>31500</v>
      </c>
    </row>
    <row r="22" customFormat="false" ht="15" hidden="false" customHeight="true" outlineLevel="0" collapsed="false">
      <c r="A22" s="14" t="s">
        <v>31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customFormat="false" ht="15" hidden="false" customHeight="true" outlineLevel="0" collapsed="false">
      <c r="A23" s="8" t="s">
        <v>32</v>
      </c>
      <c r="B23" s="10" t="n">
        <v>1190</v>
      </c>
      <c r="C23" s="10" t="n">
        <v>1190</v>
      </c>
      <c r="D23" s="10" t="n">
        <v>1190</v>
      </c>
      <c r="E23" s="10" t="n">
        <v>1190</v>
      </c>
      <c r="F23" s="10" t="n">
        <v>1190</v>
      </c>
      <c r="G23" s="10" t="n">
        <v>1190</v>
      </c>
      <c r="H23" s="10" t="n">
        <v>1190</v>
      </c>
      <c r="I23" s="10" t="n">
        <v>1190</v>
      </c>
      <c r="J23" s="10" t="n">
        <v>1190</v>
      </c>
      <c r="K23" s="10" t="n">
        <v>1190</v>
      </c>
      <c r="L23" s="10" t="n">
        <v>1190</v>
      </c>
      <c r="M23" s="10" t="n">
        <v>1190</v>
      </c>
      <c r="N23" s="9" t="n">
        <f aca="false">SUM(B23:M23)</f>
        <v>14280</v>
      </c>
    </row>
    <row r="24" customFormat="false" ht="15" hidden="false" customHeight="true" outlineLevel="0" collapsed="false">
      <c r="A24" s="8" t="s">
        <v>33</v>
      </c>
      <c r="B24" s="10" t="n">
        <v>1122</v>
      </c>
      <c r="C24" s="10" t="n">
        <v>1122</v>
      </c>
      <c r="D24" s="10" t="n">
        <v>1122</v>
      </c>
      <c r="E24" s="10" t="n">
        <v>1122</v>
      </c>
      <c r="F24" s="10" t="n">
        <v>1122</v>
      </c>
      <c r="G24" s="10" t="n">
        <v>1122</v>
      </c>
      <c r="H24" s="10" t="n">
        <v>1122</v>
      </c>
      <c r="I24" s="10" t="n">
        <v>1122</v>
      </c>
      <c r="J24" s="10" t="n">
        <v>1122</v>
      </c>
      <c r="K24" s="10" t="n">
        <v>1122</v>
      </c>
      <c r="L24" s="10" t="n">
        <v>1122</v>
      </c>
      <c r="M24" s="10" t="n">
        <v>1122</v>
      </c>
      <c r="N24" s="9" t="n">
        <f aca="false">SUM(B24:M24)</f>
        <v>13464</v>
      </c>
    </row>
    <row r="25" customFormat="false" ht="15" hidden="false" customHeight="true" outlineLevel="0" collapsed="false">
      <c r="A25" s="8" t="s">
        <v>34</v>
      </c>
      <c r="B25" s="10" t="n">
        <v>1122</v>
      </c>
      <c r="C25" s="10" t="n">
        <v>1122</v>
      </c>
      <c r="D25" s="10" t="n">
        <v>1122</v>
      </c>
      <c r="E25" s="10" t="n">
        <v>1122</v>
      </c>
      <c r="F25" s="10" t="n">
        <v>1122</v>
      </c>
      <c r="G25" s="10" t="n">
        <v>1122</v>
      </c>
      <c r="H25" s="10" t="n">
        <v>1122</v>
      </c>
      <c r="I25" s="10" t="n">
        <v>1122</v>
      </c>
      <c r="J25" s="10" t="n">
        <v>1122</v>
      </c>
      <c r="K25" s="10" t="n">
        <v>1122</v>
      </c>
      <c r="L25" s="10" t="n">
        <v>1122</v>
      </c>
      <c r="M25" s="10" t="n">
        <v>1122</v>
      </c>
      <c r="N25" s="9" t="n">
        <f aca="false">SUM(B25:M25)</f>
        <v>13464</v>
      </c>
    </row>
    <row r="26" customFormat="false" ht="15" hidden="false" customHeight="true" outlineLevel="0" collapsed="false">
      <c r="A26" s="8" t="s">
        <v>35</v>
      </c>
      <c r="B26" s="8" t="n">
        <v>0</v>
      </c>
      <c r="C26" s="8" t="n">
        <v>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10" t="n">
        <v>0</v>
      </c>
      <c r="J26" s="10" t="n">
        <v>0</v>
      </c>
      <c r="K26" s="10" t="n">
        <v>0</v>
      </c>
      <c r="L26" s="10" t="n">
        <v>0</v>
      </c>
      <c r="M26" s="10" t="n">
        <v>0</v>
      </c>
      <c r="N26" s="9" t="n">
        <f aca="false">SUM(B26:M26)</f>
        <v>0</v>
      </c>
    </row>
    <row r="27" customFormat="false" ht="15" hidden="false" customHeight="true" outlineLevel="0" collapsed="false">
      <c r="A27" s="8" t="s">
        <v>36</v>
      </c>
      <c r="B27" s="8" t="n">
        <v>0</v>
      </c>
      <c r="C27" s="8" t="n">
        <v>0</v>
      </c>
      <c r="D27" s="8" t="n">
        <v>0</v>
      </c>
      <c r="E27" s="8" t="n">
        <v>0</v>
      </c>
      <c r="F27" s="8" t="n">
        <v>0</v>
      </c>
      <c r="G27" s="8" t="n">
        <v>0</v>
      </c>
      <c r="H27" s="8" t="n">
        <v>438</v>
      </c>
      <c r="I27" s="10" t="n">
        <v>438</v>
      </c>
      <c r="J27" s="10" t="n">
        <v>438</v>
      </c>
      <c r="K27" s="10" t="n">
        <v>438</v>
      </c>
      <c r="L27" s="10" t="n">
        <v>438</v>
      </c>
      <c r="M27" s="10" t="n">
        <v>438</v>
      </c>
      <c r="N27" s="9" t="n">
        <f aca="false">SUM(B27:M27)</f>
        <v>2628</v>
      </c>
    </row>
    <row r="28" customFormat="false" ht="15" hidden="false" customHeight="true" outlineLevel="0" collapsed="false">
      <c r="A28" s="16" t="s">
        <v>37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customFormat="false" ht="15" hidden="false" customHeight="true" outlineLevel="0" collapsed="false">
      <c r="A29" s="8" t="s">
        <v>38</v>
      </c>
      <c r="B29" s="18" t="n">
        <v>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10333</v>
      </c>
      <c r="I29" s="18" t="n">
        <v>10333</v>
      </c>
      <c r="J29" s="18" t="n">
        <v>10333</v>
      </c>
      <c r="K29" s="18" t="n">
        <v>10333</v>
      </c>
      <c r="L29" s="18" t="n">
        <v>10333</v>
      </c>
      <c r="M29" s="18" t="n">
        <v>10335</v>
      </c>
      <c r="N29" s="9" t="n">
        <f aca="false">SUM(B28:M28)</f>
        <v>0</v>
      </c>
    </row>
    <row r="30" customFormat="false" ht="15" hidden="false" customHeight="true" outlineLevel="0" collapsed="false">
      <c r="A30" s="8" t="s">
        <v>39</v>
      </c>
      <c r="B30" s="18" t="n">
        <v>0</v>
      </c>
      <c r="C30" s="18" t="n">
        <v>0</v>
      </c>
      <c r="D30" s="18" t="n">
        <v>0</v>
      </c>
      <c r="E30" s="18" t="n">
        <v>0</v>
      </c>
      <c r="F30" s="18" t="n">
        <v>0</v>
      </c>
      <c r="G30" s="18" t="n">
        <v>0</v>
      </c>
      <c r="H30" s="18" t="n">
        <v>2000</v>
      </c>
      <c r="I30" s="18" t="n">
        <v>2000</v>
      </c>
      <c r="J30" s="18" t="n">
        <v>2000</v>
      </c>
      <c r="K30" s="18" t="n">
        <v>2000</v>
      </c>
      <c r="L30" s="18" t="n">
        <v>2000</v>
      </c>
      <c r="M30" s="18" t="n">
        <v>2000</v>
      </c>
      <c r="N30" s="9" t="n">
        <f aca="false">SUM(B29:M29)</f>
        <v>62000</v>
      </c>
    </row>
    <row r="31" customFormat="false" ht="15" hidden="false" customHeight="true" outlineLevel="0" collapsed="false">
      <c r="A31" s="8" t="s">
        <v>40</v>
      </c>
      <c r="B31" s="10" t="n">
        <v>562</v>
      </c>
      <c r="C31" s="10" t="n">
        <v>562</v>
      </c>
      <c r="D31" s="10" t="n">
        <v>562</v>
      </c>
      <c r="E31" s="10" t="n">
        <v>562</v>
      </c>
      <c r="F31" s="10" t="n">
        <v>562</v>
      </c>
      <c r="G31" s="10" t="n">
        <v>562</v>
      </c>
      <c r="H31" s="10" t="n">
        <v>562</v>
      </c>
      <c r="I31" s="10" t="n">
        <v>562</v>
      </c>
      <c r="J31" s="10" t="n">
        <v>562</v>
      </c>
      <c r="K31" s="10" t="n">
        <v>562</v>
      </c>
      <c r="L31" s="10" t="n">
        <v>562</v>
      </c>
      <c r="M31" s="10" t="n">
        <v>562</v>
      </c>
      <c r="N31" s="9" t="n">
        <f aca="false">SUM(B30:M30)</f>
        <v>12000</v>
      </c>
    </row>
    <row r="32" customFormat="false" ht="15" hidden="false" customHeight="true" outlineLevel="0" collapsed="false">
      <c r="A32" s="8" t="s">
        <v>41</v>
      </c>
      <c r="B32" s="10" t="n">
        <v>450</v>
      </c>
      <c r="C32" s="10" t="n">
        <v>450</v>
      </c>
      <c r="D32" s="10" t="n">
        <v>450</v>
      </c>
      <c r="E32" s="10" t="n">
        <v>450</v>
      </c>
      <c r="F32" s="10" t="n">
        <v>450</v>
      </c>
      <c r="G32" s="10" t="n">
        <v>450</v>
      </c>
      <c r="H32" s="10" t="n">
        <v>450</v>
      </c>
      <c r="I32" s="10" t="n">
        <v>450</v>
      </c>
      <c r="J32" s="10" t="n">
        <v>450</v>
      </c>
      <c r="K32" s="10" t="n">
        <v>450</v>
      </c>
      <c r="L32" s="10" t="n">
        <v>450</v>
      </c>
      <c r="M32" s="10" t="n">
        <v>450</v>
      </c>
      <c r="N32" s="9" t="n">
        <f aca="false">SUM(B31:M31)</f>
        <v>6744</v>
      </c>
    </row>
    <row r="33" customFormat="false" ht="15" hidden="false" customHeight="true" outlineLevel="0" collapsed="false">
      <c r="A33" s="8" t="s">
        <v>42</v>
      </c>
      <c r="B33" s="8" t="n">
        <v>0</v>
      </c>
      <c r="C33" s="8" t="n">
        <v>0</v>
      </c>
      <c r="D33" s="8" t="n">
        <v>0</v>
      </c>
      <c r="E33" s="8" t="n">
        <v>0</v>
      </c>
      <c r="F33" s="8" t="n">
        <v>0</v>
      </c>
      <c r="G33" s="8" t="n">
        <v>0</v>
      </c>
      <c r="H33" s="8" t="n">
        <v>0</v>
      </c>
      <c r="I33" s="8" t="n">
        <v>0</v>
      </c>
      <c r="J33" s="8" t="n">
        <v>0</v>
      </c>
      <c r="K33" s="8" t="n">
        <v>0</v>
      </c>
      <c r="L33" s="10" t="n">
        <v>20000</v>
      </c>
      <c r="M33" s="10" t="n">
        <v>20000</v>
      </c>
      <c r="N33" s="9" t="n">
        <f aca="false">SUM(B32:M32)</f>
        <v>5400</v>
      </c>
    </row>
    <row r="34" customFormat="false" ht="15" hidden="false" customHeight="true" outlineLevel="0" collapsed="false">
      <c r="A34" s="8" t="s">
        <v>43</v>
      </c>
      <c r="B34" s="10" t="n">
        <v>3000</v>
      </c>
      <c r="C34" s="10" t="n">
        <v>3000</v>
      </c>
      <c r="D34" s="10" t="n">
        <v>3000</v>
      </c>
      <c r="E34" s="10" t="n">
        <v>3000</v>
      </c>
      <c r="F34" s="10" t="n">
        <v>3000</v>
      </c>
      <c r="G34" s="10" t="n">
        <v>3000</v>
      </c>
      <c r="H34" s="10" t="n">
        <v>10000</v>
      </c>
      <c r="I34" s="10" t="n">
        <v>10000</v>
      </c>
      <c r="J34" s="10" t="n">
        <v>10000</v>
      </c>
      <c r="K34" s="10" t="n">
        <v>10000</v>
      </c>
      <c r="L34" s="10" t="n">
        <v>10000</v>
      </c>
      <c r="M34" s="10" t="n">
        <v>10000</v>
      </c>
      <c r="N34" s="9" t="n">
        <f aca="false">SUM(B33:M33)</f>
        <v>40000</v>
      </c>
    </row>
    <row r="35" customFormat="false" ht="15" hidden="false" customHeight="true" outlineLevel="0" collapsed="false">
      <c r="A35" s="8" t="s">
        <v>44</v>
      </c>
      <c r="B35" s="8" t="n">
        <v>5527</v>
      </c>
      <c r="C35" s="8" t="n">
        <v>4738</v>
      </c>
      <c r="D35" s="8" t="n">
        <v>3158</v>
      </c>
      <c r="E35" s="8" t="n">
        <v>2369</v>
      </c>
      <c r="F35" s="8" t="n">
        <v>2369</v>
      </c>
      <c r="G35" s="8" t="n">
        <v>3948</v>
      </c>
      <c r="H35" s="8" t="n">
        <v>7106</v>
      </c>
      <c r="I35" s="8" t="n">
        <v>8686</v>
      </c>
      <c r="J35" s="8" t="n">
        <v>10265</v>
      </c>
      <c r="K35" s="8" t="n">
        <v>11054</v>
      </c>
      <c r="L35" s="8" t="n">
        <v>11054</v>
      </c>
      <c r="M35" s="8" t="n">
        <v>8686</v>
      </c>
      <c r="N35" s="9" t="n">
        <f aca="false">SUM(B34:M34)</f>
        <v>78000</v>
      </c>
    </row>
    <row r="36" customFormat="false" ht="15" hidden="false" customHeight="true" outlineLevel="0" collapsed="false">
      <c r="A36" s="8" t="s">
        <v>45</v>
      </c>
      <c r="B36" s="8" t="n">
        <v>0</v>
      </c>
      <c r="C36" s="8" t="n">
        <v>0</v>
      </c>
      <c r="D36" s="10" t="n">
        <v>2500</v>
      </c>
      <c r="E36" s="8" t="n">
        <v>0</v>
      </c>
      <c r="F36" s="8" t="n">
        <v>0</v>
      </c>
      <c r="G36" s="8" t="n">
        <v>0</v>
      </c>
      <c r="H36" s="8" t="n">
        <v>0</v>
      </c>
      <c r="I36" s="8" t="n">
        <v>0</v>
      </c>
      <c r="J36" s="8" t="n">
        <v>0</v>
      </c>
      <c r="K36" s="8" t="n">
        <v>0</v>
      </c>
      <c r="L36" s="8" t="n">
        <v>0</v>
      </c>
      <c r="M36" s="8" t="n">
        <v>0</v>
      </c>
      <c r="N36" s="9" t="n">
        <f aca="false">SUM(B35:M35)</f>
        <v>78960</v>
      </c>
    </row>
    <row r="37" customFormat="false" ht="15" hidden="false" customHeight="true" outlineLevel="0" collapsed="false">
      <c r="A37" s="8" t="s">
        <v>46</v>
      </c>
      <c r="B37" s="8" t="n">
        <v>0</v>
      </c>
      <c r="C37" s="8" t="n">
        <v>0</v>
      </c>
      <c r="D37" s="10" t="n">
        <v>9656</v>
      </c>
      <c r="E37" s="8" t="n">
        <v>0</v>
      </c>
      <c r="F37" s="8" t="n">
        <v>0</v>
      </c>
      <c r="G37" s="10" t="n">
        <v>9656</v>
      </c>
      <c r="H37" s="8" t="n">
        <v>0</v>
      </c>
      <c r="I37" s="8" t="n">
        <v>0</v>
      </c>
      <c r="J37" s="10" t="n">
        <v>9656</v>
      </c>
      <c r="K37" s="8" t="n">
        <v>0</v>
      </c>
      <c r="L37" s="8" t="n">
        <v>0</v>
      </c>
      <c r="M37" s="10" t="n">
        <v>9656</v>
      </c>
      <c r="N37" s="9" t="n">
        <f aca="false">SUM(B36:M36)</f>
        <v>2500</v>
      </c>
    </row>
    <row r="38" customFormat="false" ht="15" hidden="false" customHeight="false" outlineLevel="0" collapsed="false">
      <c r="A38" s="19" t="s">
        <v>47</v>
      </c>
      <c r="B38" s="19" t="n">
        <f aca="false">SUM(B12:B37)</f>
        <v>87177</v>
      </c>
      <c r="C38" s="19" t="n">
        <f aca="false">SUM(C12:C37)</f>
        <v>78138</v>
      </c>
      <c r="D38" s="19" t="n">
        <f aca="false">SUM(D12:D37)</f>
        <v>84780</v>
      </c>
      <c r="E38" s="19" t="n">
        <f aca="false">SUM(E12:E37)</f>
        <v>99473</v>
      </c>
      <c r="F38" s="19" t="n">
        <f aca="false">SUM(F12:F37)</f>
        <v>99473</v>
      </c>
      <c r="G38" s="19" t="n">
        <f aca="false">SUM(G12:G37)</f>
        <v>142118</v>
      </c>
      <c r="H38" s="19" t="n">
        <f aca="false">SUM(H12:H37)</f>
        <v>166027</v>
      </c>
      <c r="I38" s="19" t="n">
        <f aca="false">SUM(I12:I37)</f>
        <v>161744</v>
      </c>
      <c r="J38" s="19" t="n">
        <f aca="false">SUM(J12:J37)</f>
        <v>159660</v>
      </c>
      <c r="K38" s="19" t="n">
        <f aca="false">SUM(K12:K37)</f>
        <v>136679</v>
      </c>
      <c r="L38" s="19" t="n">
        <f aca="false">SUM(L12:L37)</f>
        <v>156679</v>
      </c>
      <c r="M38" s="19" t="n">
        <f aca="false">SUM(M12:M37)</f>
        <v>161583</v>
      </c>
      <c r="N38" s="19" t="n">
        <f aca="false">SUM(N12:N37)</f>
        <v>1494907</v>
      </c>
    </row>
    <row r="39" customFormat="false" ht="15" hidden="false" customHeight="true" outlineLevel="0" collapsed="false"/>
    <row r="40" customFormat="false" ht="15" hidden="false" customHeight="true" outlineLevel="0" collapsed="false">
      <c r="A40" s="20" t="s">
        <v>48</v>
      </c>
      <c r="B40" s="21" t="n">
        <f aca="false">B9-B38</f>
        <v>23367</v>
      </c>
      <c r="C40" s="21" t="n">
        <f aca="false">C9-C38</f>
        <v>16614</v>
      </c>
      <c r="D40" s="21" t="n">
        <f aca="false">D9-D38</f>
        <v>-21612</v>
      </c>
      <c r="E40" s="21" t="n">
        <f aca="false">E9-E38</f>
        <v>-52097</v>
      </c>
      <c r="F40" s="21" t="n">
        <f aca="false">F9-F38</f>
        <v>-52097</v>
      </c>
      <c r="G40" s="21" t="n">
        <f aca="false">G9-G38</f>
        <v>-63158</v>
      </c>
      <c r="H40" s="21" t="n">
        <f aca="false">H9-H38</f>
        <v>126101</v>
      </c>
      <c r="I40" s="21" t="n">
        <f aca="false">I9-I38</f>
        <v>11968</v>
      </c>
      <c r="J40" s="21" t="n">
        <f aca="false">J9-J38</f>
        <v>45636</v>
      </c>
      <c r="K40" s="21" t="n">
        <f aca="false">K9-K38</f>
        <v>84409</v>
      </c>
      <c r="L40" s="21" t="n">
        <f aca="false">L9-L38</f>
        <v>64409</v>
      </c>
      <c r="M40" s="21" t="n">
        <f aca="false">M9-M38</f>
        <v>12129</v>
      </c>
      <c r="N40" s="21" t="n">
        <f aca="false">N9-N38</f>
        <v>234293</v>
      </c>
    </row>
    <row r="41" customFormat="false" ht="15" hidden="false" customHeight="true" outlineLevel="0" collapsed="false">
      <c r="A41" s="8" t="s">
        <v>49</v>
      </c>
      <c r="B41" s="22" t="n">
        <v>35268</v>
      </c>
      <c r="C41" s="8" t="n">
        <f aca="false">B42</f>
        <v>58635</v>
      </c>
      <c r="D41" s="8" t="n">
        <f aca="false">C42</f>
        <v>75249</v>
      </c>
      <c r="E41" s="8" t="n">
        <f aca="false">D42</f>
        <v>53637</v>
      </c>
      <c r="F41" s="8" t="n">
        <f aca="false">E42</f>
        <v>1540</v>
      </c>
      <c r="G41" s="8" t="n">
        <f aca="false">F42</f>
        <v>-50557</v>
      </c>
      <c r="H41" s="8" t="n">
        <f aca="false">G42</f>
        <v>-113715</v>
      </c>
      <c r="I41" s="8" t="n">
        <f aca="false">H42</f>
        <v>12386</v>
      </c>
      <c r="J41" s="8" t="n">
        <f aca="false">I42</f>
        <v>24354</v>
      </c>
      <c r="K41" s="8" t="n">
        <f aca="false">J42</f>
        <v>69990</v>
      </c>
      <c r="L41" s="8" t="n">
        <f aca="false">K42</f>
        <v>154399</v>
      </c>
      <c r="M41" s="8" t="n">
        <f aca="false">L42</f>
        <v>218808</v>
      </c>
      <c r="N41" s="8"/>
    </row>
    <row r="42" customFormat="false" ht="15" hidden="false" customHeight="false" outlineLevel="0" collapsed="false">
      <c r="A42" s="23" t="s">
        <v>50</v>
      </c>
      <c r="B42" s="24" t="n">
        <f aca="false">B41+B40</f>
        <v>58635</v>
      </c>
      <c r="C42" s="24" t="n">
        <f aca="false">C41+C40</f>
        <v>75249</v>
      </c>
      <c r="D42" s="24" t="n">
        <f aca="false">D41+D40</f>
        <v>53637</v>
      </c>
      <c r="E42" s="24" t="n">
        <f aca="false">E41+E40</f>
        <v>1540</v>
      </c>
      <c r="F42" s="24" t="n">
        <f aca="false">F41+F40</f>
        <v>-50557</v>
      </c>
      <c r="G42" s="24" t="n">
        <f aca="false">G41+G40</f>
        <v>-113715</v>
      </c>
      <c r="H42" s="24" t="n">
        <f aca="false">H41+H40</f>
        <v>12386</v>
      </c>
      <c r="I42" s="24" t="n">
        <f aca="false">I41+I40</f>
        <v>24354</v>
      </c>
      <c r="J42" s="24" t="n">
        <f aca="false">J41+J40</f>
        <v>69990</v>
      </c>
      <c r="K42" s="24" t="n">
        <f aca="false">K41+K40</f>
        <v>154399</v>
      </c>
      <c r="L42" s="24" t="n">
        <f aca="false">L41+L40</f>
        <v>218808</v>
      </c>
      <c r="M42" s="24" t="n">
        <f aca="false">M41+M40</f>
        <v>230937</v>
      </c>
      <c r="N42" s="24" t="n">
        <f aca="false">M42</f>
        <v>230937</v>
      </c>
    </row>
    <row r="43" customFormat="false" ht="15" hidden="false" customHeight="true" outlineLevel="0" collapsed="false"/>
    <row r="44" customFormat="false" ht="15" hidden="false" customHeight="false" outlineLevel="0" collapsed="false">
      <c r="A44" s="25" t="s">
        <v>51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F5496"/>
    <pageSetUpPr fitToPage="false"/>
  </sheetPr>
  <dimension ref="A1:N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13" min="2" style="1" width="13"/>
    <col collapsed="false" customWidth="true" hidden="false" outlineLevel="0" max="14" min="14" style="1" width="15"/>
  </cols>
  <sheetData>
    <row r="1" customFormat="false" ht="15.7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52</v>
      </c>
    </row>
    <row r="4" customFormat="false" ht="15" hidden="false" customHeight="true" outlineLevel="0" collapsed="false">
      <c r="A4" s="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</row>
    <row r="5" customFormat="false" ht="15" hidden="false" customHeight="true" outlineLevel="0" collapsed="false">
      <c r="A5" s="6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5" hidden="false" customHeight="true" outlineLevel="0" collapsed="false">
      <c r="A6" s="8" t="s">
        <v>16</v>
      </c>
      <c r="B6" s="8" t="n">
        <v>124152</v>
      </c>
      <c r="C6" s="8" t="n">
        <v>106416</v>
      </c>
      <c r="D6" s="8" t="n">
        <v>70944</v>
      </c>
      <c r="E6" s="8" t="n">
        <v>53208</v>
      </c>
      <c r="F6" s="8" t="n">
        <v>53208</v>
      </c>
      <c r="G6" s="8" t="n">
        <v>88680</v>
      </c>
      <c r="H6" s="8" t="n">
        <v>159624</v>
      </c>
      <c r="I6" s="8" t="n">
        <v>195096</v>
      </c>
      <c r="J6" s="8" t="n">
        <v>230568</v>
      </c>
      <c r="K6" s="8" t="n">
        <v>248304</v>
      </c>
      <c r="L6" s="8" t="n">
        <v>248304</v>
      </c>
      <c r="M6" s="8" t="n">
        <v>195096</v>
      </c>
      <c r="N6" s="9" t="n">
        <f aca="false">SUM(B6:M6)</f>
        <v>1773600</v>
      </c>
    </row>
    <row r="7" customFormat="false" ht="15" hidden="false" customHeight="true" outlineLevel="0" collapsed="false">
      <c r="A7" s="8" t="s">
        <v>17</v>
      </c>
      <c r="B7" s="8" t="n">
        <v>1848</v>
      </c>
      <c r="C7" s="8" t="n">
        <v>1584</v>
      </c>
      <c r="D7" s="8" t="n">
        <v>1056</v>
      </c>
      <c r="E7" s="8" t="n">
        <v>792</v>
      </c>
      <c r="F7" s="8" t="n">
        <v>792</v>
      </c>
      <c r="G7" s="8" t="n">
        <v>1320</v>
      </c>
      <c r="H7" s="8" t="n">
        <v>2376</v>
      </c>
      <c r="I7" s="8" t="n">
        <v>2904</v>
      </c>
      <c r="J7" s="8" t="n">
        <v>3432</v>
      </c>
      <c r="K7" s="8" t="n">
        <v>3696</v>
      </c>
      <c r="L7" s="8" t="n">
        <v>3696</v>
      </c>
      <c r="M7" s="8" t="n">
        <v>2904</v>
      </c>
      <c r="N7" s="9" t="n">
        <f aca="false">SUM(B7:M7)</f>
        <v>26400</v>
      </c>
    </row>
    <row r="8" customFormat="false" ht="15" hidden="false" customHeight="true" outlineLevel="0" collapsed="false">
      <c r="A8" s="11" t="s">
        <v>19</v>
      </c>
      <c r="B8" s="11" t="n">
        <f aca="false">SUM(B6:B7)</f>
        <v>126000</v>
      </c>
      <c r="C8" s="11" t="n">
        <f aca="false">SUM(C6:C7)</f>
        <v>108000</v>
      </c>
      <c r="D8" s="11" t="n">
        <f aca="false">SUM(D6:D7)</f>
        <v>72000</v>
      </c>
      <c r="E8" s="11" t="n">
        <f aca="false">SUM(E6:E7)</f>
        <v>54000</v>
      </c>
      <c r="F8" s="11" t="n">
        <f aca="false">SUM(F6:F7)</f>
        <v>54000</v>
      </c>
      <c r="G8" s="11" t="n">
        <f aca="false">SUM(G6:G7)</f>
        <v>90000</v>
      </c>
      <c r="H8" s="11" t="n">
        <f aca="false">SUM(H6:H7)</f>
        <v>162000</v>
      </c>
      <c r="I8" s="11" t="n">
        <f aca="false">SUM(I6:I7)</f>
        <v>198000</v>
      </c>
      <c r="J8" s="11" t="n">
        <f aca="false">SUM(J6:J7)</f>
        <v>234000</v>
      </c>
      <c r="K8" s="11" t="n">
        <f aca="false">SUM(K6:K7)</f>
        <v>252000</v>
      </c>
      <c r="L8" s="11" t="n">
        <f aca="false">SUM(L6:L7)</f>
        <v>252000</v>
      </c>
      <c r="M8" s="11" t="n">
        <f aca="false">SUM(M6:M7)</f>
        <v>198000</v>
      </c>
      <c r="N8" s="11" t="n">
        <f aca="false">SUM(N6:N7)</f>
        <v>1800000</v>
      </c>
    </row>
    <row r="10" customFormat="false" ht="15" hidden="false" customHeight="true" outlineLevel="0" collapsed="false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8" t="s">
        <v>21</v>
      </c>
      <c r="B11" s="8" t="n">
        <v>44012</v>
      </c>
      <c r="C11" s="8" t="n">
        <v>36010</v>
      </c>
      <c r="D11" s="8" t="n">
        <v>24007</v>
      </c>
      <c r="E11" s="8" t="n">
        <v>64018</v>
      </c>
      <c r="F11" s="8" t="n">
        <v>64018</v>
      </c>
      <c r="G11" s="8" t="n">
        <v>96026</v>
      </c>
      <c r="H11" s="8" t="n">
        <v>104029</v>
      </c>
      <c r="I11" s="8" t="n">
        <v>96026</v>
      </c>
      <c r="J11" s="8" t="n">
        <v>80022</v>
      </c>
      <c r="K11" s="8" t="n">
        <v>64018</v>
      </c>
      <c r="L11" s="8" t="n">
        <v>64018</v>
      </c>
      <c r="M11" s="8" t="n">
        <v>64018</v>
      </c>
      <c r="N11" s="9" t="n">
        <f aca="false">SUM(B11:M11)</f>
        <v>800222</v>
      </c>
    </row>
    <row r="12" customFormat="false" ht="15" hidden="false" customHeight="true" outlineLevel="0" collapsed="false">
      <c r="A12" s="8" t="s">
        <v>22</v>
      </c>
      <c r="B12" s="8" t="n">
        <v>2691</v>
      </c>
      <c r="C12" s="8" t="n">
        <v>2202</v>
      </c>
      <c r="D12" s="8" t="n">
        <v>1468</v>
      </c>
      <c r="E12" s="8" t="n">
        <v>3914</v>
      </c>
      <c r="F12" s="8" t="n">
        <v>3914</v>
      </c>
      <c r="G12" s="8" t="n">
        <v>5871</v>
      </c>
      <c r="H12" s="8" t="n">
        <v>6360</v>
      </c>
      <c r="I12" s="8" t="n">
        <v>5871</v>
      </c>
      <c r="J12" s="8" t="n">
        <v>4892</v>
      </c>
      <c r="K12" s="8" t="n">
        <v>3914</v>
      </c>
      <c r="L12" s="8" t="n">
        <v>3914</v>
      </c>
      <c r="M12" s="8" t="n">
        <v>3914</v>
      </c>
      <c r="N12" s="9" t="n">
        <f aca="false">SUM(B12:M12)</f>
        <v>48925</v>
      </c>
    </row>
    <row r="13" customFormat="false" ht="15" hidden="false" customHeight="true" outlineLevel="0" collapsed="false">
      <c r="A13" s="8" t="s">
        <v>23</v>
      </c>
      <c r="B13" s="8" t="n">
        <v>5069</v>
      </c>
      <c r="C13" s="8" t="n">
        <v>4345</v>
      </c>
      <c r="D13" s="8" t="n">
        <v>2897</v>
      </c>
      <c r="E13" s="8" t="n">
        <v>2173</v>
      </c>
      <c r="F13" s="8" t="n">
        <v>2173</v>
      </c>
      <c r="G13" s="8" t="n">
        <v>3621</v>
      </c>
      <c r="H13" s="8" t="n">
        <v>6518</v>
      </c>
      <c r="I13" s="8" t="n">
        <v>7966</v>
      </c>
      <c r="J13" s="8" t="n">
        <v>9415</v>
      </c>
      <c r="K13" s="8" t="n">
        <v>10139</v>
      </c>
      <c r="L13" s="8" t="n">
        <v>10139</v>
      </c>
      <c r="M13" s="8" t="n">
        <v>7966</v>
      </c>
      <c r="N13" s="9" t="n">
        <f aca="false">SUM(B13:M13)</f>
        <v>72421</v>
      </c>
    </row>
    <row r="14" customFormat="false" ht="15" hidden="false" customHeight="true" outlineLevel="0" collapsed="false">
      <c r="A14" s="8" t="s">
        <v>24</v>
      </c>
      <c r="B14" s="8" t="n">
        <v>1667</v>
      </c>
      <c r="C14" s="8" t="n">
        <v>1667</v>
      </c>
      <c r="D14" s="8" t="n">
        <v>1667</v>
      </c>
      <c r="E14" s="8" t="n">
        <v>1667</v>
      </c>
      <c r="F14" s="8" t="n">
        <v>1667</v>
      </c>
      <c r="G14" s="8" t="n">
        <v>1667</v>
      </c>
      <c r="H14" s="8" t="n">
        <v>1667</v>
      </c>
      <c r="I14" s="8" t="n">
        <v>1667</v>
      </c>
      <c r="J14" s="8" t="n">
        <v>1667</v>
      </c>
      <c r="K14" s="8" t="n">
        <v>1667</v>
      </c>
      <c r="L14" s="8" t="n">
        <v>1667</v>
      </c>
      <c r="M14" s="8" t="n">
        <v>1667</v>
      </c>
      <c r="N14" s="9" t="n">
        <f aca="false">SUM(B14:M14)</f>
        <v>20004</v>
      </c>
    </row>
    <row r="15" customFormat="false" ht="15" hidden="false" customHeight="true" outlineLevel="0" collapsed="false">
      <c r="A15" s="8" t="s">
        <v>25</v>
      </c>
      <c r="B15" s="10" t="n">
        <v>10133</v>
      </c>
      <c r="C15" s="10" t="n">
        <v>10133</v>
      </c>
      <c r="D15" s="10" t="n">
        <v>10133</v>
      </c>
      <c r="E15" s="10" t="n">
        <v>10133</v>
      </c>
      <c r="F15" s="10" t="n">
        <v>10133</v>
      </c>
      <c r="G15" s="10" t="n">
        <v>10133</v>
      </c>
      <c r="H15" s="10" t="n">
        <v>10133</v>
      </c>
      <c r="I15" s="10" t="n">
        <v>10133</v>
      </c>
      <c r="J15" s="10" t="n">
        <v>10133</v>
      </c>
      <c r="K15" s="10" t="n">
        <v>10133</v>
      </c>
      <c r="L15" s="10" t="n">
        <v>10133</v>
      </c>
      <c r="M15" s="10" t="n">
        <v>10133</v>
      </c>
      <c r="N15" s="9" t="n">
        <f aca="false">SUM(B15:M15)</f>
        <v>121596</v>
      </c>
    </row>
    <row r="16" customFormat="false" ht="15" hidden="false" customHeight="true" outlineLevel="0" collapsed="false">
      <c r="A16" s="8" t="s">
        <v>26</v>
      </c>
      <c r="B16" s="8" t="n">
        <v>1260</v>
      </c>
      <c r="C16" s="8" t="n">
        <v>1080</v>
      </c>
      <c r="D16" s="8" t="n">
        <v>720</v>
      </c>
      <c r="E16" s="8" t="n">
        <v>540</v>
      </c>
      <c r="F16" s="8" t="n">
        <v>540</v>
      </c>
      <c r="G16" s="8" t="n">
        <v>900</v>
      </c>
      <c r="H16" s="8" t="n">
        <v>1620</v>
      </c>
      <c r="I16" s="8" t="n">
        <v>1980</v>
      </c>
      <c r="J16" s="8" t="n">
        <v>2340</v>
      </c>
      <c r="K16" s="8" t="n">
        <v>2520</v>
      </c>
      <c r="L16" s="8" t="n">
        <v>2520</v>
      </c>
      <c r="M16" s="8" t="n">
        <v>1980</v>
      </c>
      <c r="N16" s="9" t="n">
        <f aca="false">SUM(B16:M16)</f>
        <v>18000</v>
      </c>
    </row>
    <row r="17" customFormat="false" ht="15" hidden="false" customHeight="true" outlineLevel="0" collapsed="false">
      <c r="A17" s="8" t="s">
        <v>27</v>
      </c>
      <c r="B17" s="10" t="n">
        <v>8840</v>
      </c>
      <c r="C17" s="10" t="n">
        <v>8840</v>
      </c>
      <c r="D17" s="10" t="n">
        <v>8840</v>
      </c>
      <c r="E17" s="10" t="n">
        <v>8840</v>
      </c>
      <c r="F17" s="10" t="n">
        <v>8840</v>
      </c>
      <c r="G17" s="10" t="n">
        <v>8840</v>
      </c>
      <c r="H17" s="10" t="n">
        <v>11375</v>
      </c>
      <c r="I17" s="10" t="n">
        <v>11375</v>
      </c>
      <c r="J17" s="10" t="n">
        <v>11375</v>
      </c>
      <c r="K17" s="10" t="n">
        <v>11375</v>
      </c>
      <c r="L17" s="10" t="n">
        <v>11375</v>
      </c>
      <c r="M17" s="10" t="n">
        <v>11375</v>
      </c>
      <c r="N17" s="9" t="n">
        <f aca="false">SUM(B17:M17)</f>
        <v>121290</v>
      </c>
    </row>
    <row r="18" customFormat="false" ht="15" hidden="false" customHeight="true" outlineLevel="0" collapsed="false">
      <c r="A18" s="8" t="s">
        <v>28</v>
      </c>
      <c r="B18" s="8" t="n">
        <v>0</v>
      </c>
      <c r="C18" s="8" t="n">
        <v>0</v>
      </c>
      <c r="D18" s="10" t="n">
        <v>8840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9" t="n">
        <f aca="false">SUM(B18:M18)</f>
        <v>8840</v>
      </c>
    </row>
    <row r="19" customFormat="false" ht="15" hidden="false" customHeight="true" outlineLevel="0" collapsed="false">
      <c r="A19" s="8" t="s">
        <v>29</v>
      </c>
      <c r="B19" s="10" t="n">
        <v>4862</v>
      </c>
      <c r="C19" s="10" t="n">
        <v>4862</v>
      </c>
      <c r="D19" s="10" t="n">
        <v>4862</v>
      </c>
      <c r="E19" s="10" t="n">
        <v>4862</v>
      </c>
      <c r="F19" s="10" t="n">
        <v>4862</v>
      </c>
      <c r="G19" s="10" t="n">
        <v>4862</v>
      </c>
      <c r="H19" s="10" t="n">
        <v>6256</v>
      </c>
      <c r="I19" s="10" t="n">
        <v>6256</v>
      </c>
      <c r="J19" s="10" t="n">
        <v>6256</v>
      </c>
      <c r="K19" s="10" t="n">
        <v>6256</v>
      </c>
      <c r="L19" s="10" t="n">
        <v>6256</v>
      </c>
      <c r="M19" s="10" t="n">
        <v>6256</v>
      </c>
      <c r="N19" s="9" t="n">
        <f aca="false">SUM(B19:M19)</f>
        <v>66708</v>
      </c>
    </row>
    <row r="20" customFormat="false" ht="15" hidden="false" customHeight="true" outlineLevel="0" collapsed="false">
      <c r="A20" s="8" t="s">
        <v>30</v>
      </c>
      <c r="B20" s="10" t="n">
        <v>2625</v>
      </c>
      <c r="C20" s="10" t="n">
        <v>2625</v>
      </c>
      <c r="D20" s="10" t="n">
        <v>2625</v>
      </c>
      <c r="E20" s="10" t="n">
        <v>2625</v>
      </c>
      <c r="F20" s="10" t="n">
        <v>2625</v>
      </c>
      <c r="G20" s="10" t="n">
        <v>2625</v>
      </c>
      <c r="H20" s="10" t="n">
        <v>2625</v>
      </c>
      <c r="I20" s="10" t="n">
        <v>2625</v>
      </c>
      <c r="J20" s="10" t="n">
        <v>2625</v>
      </c>
      <c r="K20" s="10" t="n">
        <v>2625</v>
      </c>
      <c r="L20" s="10" t="n">
        <v>2625</v>
      </c>
      <c r="M20" s="10" t="n">
        <v>2625</v>
      </c>
      <c r="N20" s="9" t="n">
        <f aca="false">SUM(B20:M20)</f>
        <v>31500</v>
      </c>
    </row>
    <row r="21" customFormat="false" ht="15" hidden="false" customHeight="true" outlineLevel="0" collapsed="false">
      <c r="A21" s="14" t="s">
        <v>31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customFormat="false" ht="15" hidden="false" customHeight="true" outlineLevel="0" collapsed="false">
      <c r="A22" s="8" t="s">
        <v>53</v>
      </c>
      <c r="B22" s="10" t="n">
        <v>391</v>
      </c>
      <c r="C22" s="10" t="n">
        <v>391</v>
      </c>
      <c r="D22" s="10" t="n">
        <v>391</v>
      </c>
      <c r="E22" s="10" t="n">
        <v>391</v>
      </c>
      <c r="F22" s="10" t="n">
        <v>391</v>
      </c>
      <c r="G22" s="10" t="n">
        <v>391</v>
      </c>
      <c r="H22" s="10" t="n">
        <v>391</v>
      </c>
      <c r="I22" s="10" t="n">
        <v>391</v>
      </c>
      <c r="J22" s="10" t="n">
        <v>391</v>
      </c>
      <c r="K22" s="10" t="n">
        <v>391</v>
      </c>
      <c r="L22" s="10" t="n">
        <v>391</v>
      </c>
      <c r="M22" s="10" t="n">
        <v>326</v>
      </c>
      <c r="N22" s="9" t="n">
        <f aca="false">SUM(B22:M22)</f>
        <v>4627</v>
      </c>
    </row>
    <row r="23" customFormat="false" ht="15" hidden="false" customHeight="true" outlineLevel="0" collapsed="false">
      <c r="A23" s="8" t="s">
        <v>54</v>
      </c>
      <c r="B23" s="10" t="n">
        <v>1122</v>
      </c>
      <c r="C23" s="10" t="n">
        <v>1122</v>
      </c>
      <c r="D23" s="10" t="n">
        <v>1122</v>
      </c>
      <c r="E23" s="10" t="n">
        <v>1122</v>
      </c>
      <c r="F23" s="10" t="n">
        <v>1122</v>
      </c>
      <c r="G23" s="10" t="n">
        <v>1122</v>
      </c>
      <c r="H23" s="10" t="n">
        <v>1122</v>
      </c>
      <c r="I23" s="10" t="n">
        <v>1122</v>
      </c>
      <c r="J23" s="10" t="n">
        <v>1122</v>
      </c>
      <c r="K23" s="10" t="n">
        <v>1122</v>
      </c>
      <c r="L23" s="10" t="n">
        <v>1122</v>
      </c>
      <c r="M23" s="10" t="n">
        <v>1122</v>
      </c>
      <c r="N23" s="9" t="n">
        <f aca="false">SUM(B23:M23)</f>
        <v>13464</v>
      </c>
    </row>
    <row r="24" customFormat="false" ht="15" hidden="false" customHeight="true" outlineLevel="0" collapsed="false">
      <c r="A24" s="8" t="s">
        <v>55</v>
      </c>
      <c r="B24" s="10" t="n">
        <v>1122</v>
      </c>
      <c r="C24" s="10" t="n">
        <v>1122</v>
      </c>
      <c r="D24" s="10" t="n">
        <v>1122</v>
      </c>
      <c r="E24" s="10" t="n">
        <v>1122</v>
      </c>
      <c r="F24" s="10" t="n">
        <v>1122</v>
      </c>
      <c r="G24" s="10" t="n">
        <v>1122</v>
      </c>
      <c r="H24" s="10" t="n">
        <v>1122</v>
      </c>
      <c r="I24" s="10" t="n">
        <v>1122</v>
      </c>
      <c r="J24" s="10" t="n">
        <v>1122</v>
      </c>
      <c r="K24" s="10" t="n">
        <v>1122</v>
      </c>
      <c r="L24" s="10" t="n">
        <v>1122</v>
      </c>
      <c r="M24" s="10" t="n">
        <v>1122</v>
      </c>
      <c r="N24" s="9" t="n">
        <f aca="false">SUM(B24:M24)</f>
        <v>13464</v>
      </c>
    </row>
    <row r="25" customFormat="false" ht="15" hidden="false" customHeight="true" outlineLevel="0" collapsed="false">
      <c r="A25" s="8" t="s">
        <v>56</v>
      </c>
      <c r="B25" s="10" t="n">
        <v>0</v>
      </c>
      <c r="C25" s="10" t="n">
        <v>0</v>
      </c>
      <c r="D25" s="10" t="n">
        <v>0</v>
      </c>
      <c r="E25" s="10" t="n">
        <v>0</v>
      </c>
      <c r="F25" s="10" t="n">
        <v>0</v>
      </c>
      <c r="G25" s="10" t="n">
        <v>0</v>
      </c>
      <c r="H25" s="10" t="n">
        <v>2730</v>
      </c>
      <c r="I25" s="10" t="n">
        <v>2730</v>
      </c>
      <c r="J25" s="10" t="n">
        <v>2730</v>
      </c>
      <c r="K25" s="10" t="n">
        <v>2730</v>
      </c>
      <c r="L25" s="10" t="n">
        <v>2730</v>
      </c>
      <c r="M25" s="10" t="n">
        <v>2730</v>
      </c>
      <c r="N25" s="9" t="n">
        <f aca="false">SUM(B25:M25)</f>
        <v>16380</v>
      </c>
    </row>
    <row r="26" customFormat="false" ht="15" hidden="false" customHeight="true" outlineLevel="0" collapsed="false">
      <c r="A26" s="8" t="s">
        <v>57</v>
      </c>
      <c r="B26" s="10" t="n">
        <v>438</v>
      </c>
      <c r="C26" s="10" t="n">
        <v>438</v>
      </c>
      <c r="D26" s="10" t="n">
        <v>438</v>
      </c>
      <c r="E26" s="10" t="n">
        <v>438</v>
      </c>
      <c r="F26" s="10" t="n">
        <v>438</v>
      </c>
      <c r="G26" s="10" t="n">
        <v>438</v>
      </c>
      <c r="H26" s="10" t="n">
        <v>438</v>
      </c>
      <c r="I26" s="10" t="n">
        <v>430</v>
      </c>
      <c r="J26" s="10" t="n">
        <v>421</v>
      </c>
      <c r="K26" s="10" t="n">
        <v>413</v>
      </c>
      <c r="L26" s="10" t="n">
        <v>405</v>
      </c>
      <c r="M26" s="10" t="n">
        <v>397</v>
      </c>
      <c r="N26" s="9" t="n">
        <f aca="false">SUM(B26:M26)</f>
        <v>5132</v>
      </c>
    </row>
    <row r="27" customFormat="false" ht="15" hidden="false" customHeight="true" outlineLevel="0" collapsed="false">
      <c r="A27" s="16" t="s">
        <v>37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customFormat="false" ht="15" hidden="false" customHeight="true" outlineLevel="0" collapsed="false">
      <c r="A28" s="8" t="s">
        <v>58</v>
      </c>
      <c r="B28" s="18" t="n">
        <v>0</v>
      </c>
      <c r="C28" s="18" t="n">
        <v>0</v>
      </c>
      <c r="D28" s="18" t="n">
        <v>0</v>
      </c>
      <c r="E28" s="18" t="n">
        <v>0</v>
      </c>
      <c r="F28" s="18" t="n">
        <v>0</v>
      </c>
      <c r="G28" s="18" t="n">
        <v>0</v>
      </c>
      <c r="H28" s="18" t="n">
        <v>5500</v>
      </c>
      <c r="I28" s="18" t="n">
        <v>5500</v>
      </c>
      <c r="J28" s="18" t="n">
        <v>5500</v>
      </c>
      <c r="K28" s="18" t="n">
        <v>5500</v>
      </c>
      <c r="L28" s="18" t="n">
        <v>5500</v>
      </c>
      <c r="M28" s="18" t="n">
        <v>5500</v>
      </c>
      <c r="N28" s="9" t="n">
        <f aca="false">SUM(B27:M27)</f>
        <v>0</v>
      </c>
    </row>
    <row r="29" customFormat="false" ht="15" hidden="false" customHeight="true" outlineLevel="0" collapsed="false">
      <c r="A29" s="8" t="s">
        <v>59</v>
      </c>
      <c r="B29" s="18" t="n">
        <v>0</v>
      </c>
      <c r="C29" s="18" t="n">
        <v>0</v>
      </c>
      <c r="D29" s="18" t="n">
        <v>0</v>
      </c>
      <c r="E29" s="18" t="n">
        <v>0</v>
      </c>
      <c r="F29" s="18" t="n">
        <v>0</v>
      </c>
      <c r="G29" s="18" t="n">
        <v>0</v>
      </c>
      <c r="H29" s="18" t="n">
        <v>1833</v>
      </c>
      <c r="I29" s="18" t="n">
        <v>1833</v>
      </c>
      <c r="J29" s="18" t="n">
        <v>1833</v>
      </c>
      <c r="K29" s="18" t="n">
        <v>1833</v>
      </c>
      <c r="L29" s="18" t="n">
        <v>1833</v>
      </c>
      <c r="M29" s="18" t="n">
        <v>1835</v>
      </c>
      <c r="N29" s="9" t="n">
        <f aca="false">SUM(B28:M28)</f>
        <v>33000</v>
      </c>
    </row>
    <row r="30" customFormat="false" ht="15" hidden="false" customHeight="true" outlineLevel="0" collapsed="false">
      <c r="A30" s="8" t="s">
        <v>60</v>
      </c>
      <c r="B30" s="10" t="n">
        <v>464</v>
      </c>
      <c r="C30" s="10" t="n">
        <v>464</v>
      </c>
      <c r="D30" s="10" t="n">
        <v>464</v>
      </c>
      <c r="E30" s="10" t="n">
        <v>464</v>
      </c>
      <c r="F30" s="10" t="n">
        <v>464</v>
      </c>
      <c r="G30" s="10" t="n">
        <v>464</v>
      </c>
      <c r="H30" s="10" t="n">
        <v>464</v>
      </c>
      <c r="I30" s="10" t="n">
        <v>464</v>
      </c>
      <c r="J30" s="10" t="n">
        <v>464</v>
      </c>
      <c r="K30" s="10" t="n">
        <v>464</v>
      </c>
      <c r="L30" s="10" t="n">
        <v>464</v>
      </c>
      <c r="M30" s="10" t="n">
        <v>464</v>
      </c>
      <c r="N30" s="9" t="n">
        <f aca="false">SUM(B29:M29)</f>
        <v>11000</v>
      </c>
    </row>
    <row r="31" customFormat="false" ht="15" hidden="false" customHeight="true" outlineLevel="0" collapsed="false">
      <c r="A31" s="8" t="s">
        <v>41</v>
      </c>
      <c r="B31" s="10" t="n">
        <v>265</v>
      </c>
      <c r="C31" s="10" t="n">
        <v>265</v>
      </c>
      <c r="D31" s="10" t="n">
        <v>265</v>
      </c>
      <c r="E31" s="10" t="n">
        <v>265</v>
      </c>
      <c r="F31" s="10" t="n">
        <v>265</v>
      </c>
      <c r="G31" s="10" t="n">
        <v>265</v>
      </c>
      <c r="H31" s="10" t="n">
        <v>265</v>
      </c>
      <c r="I31" s="10" t="n">
        <v>265</v>
      </c>
      <c r="J31" s="10" t="n">
        <v>265</v>
      </c>
      <c r="K31" s="10" t="n">
        <v>265</v>
      </c>
      <c r="L31" s="10" t="n">
        <v>265</v>
      </c>
      <c r="M31" s="10" t="n">
        <v>265</v>
      </c>
      <c r="N31" s="9" t="n">
        <f aca="false">SUM(B30:M30)</f>
        <v>5568</v>
      </c>
    </row>
    <row r="32" customFormat="false" ht="15" hidden="false" customHeight="true" outlineLevel="0" collapsed="false">
      <c r="A32" s="8" t="s">
        <v>42</v>
      </c>
      <c r="B32" s="8" t="n">
        <v>0</v>
      </c>
      <c r="C32" s="8" t="n">
        <v>0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 t="n">
        <v>0</v>
      </c>
      <c r="J32" s="8" t="n">
        <v>0</v>
      </c>
      <c r="K32" s="8" t="n">
        <v>0</v>
      </c>
      <c r="L32" s="10" t="n">
        <v>20000</v>
      </c>
      <c r="M32" s="10" t="n">
        <v>20000</v>
      </c>
      <c r="N32" s="9" t="n">
        <f aca="false">SUM(B31:M31)</f>
        <v>3180</v>
      </c>
    </row>
    <row r="33" customFormat="false" ht="15" hidden="false" customHeight="true" outlineLevel="0" collapsed="false">
      <c r="A33" s="8" t="s">
        <v>43</v>
      </c>
      <c r="B33" s="10" t="n">
        <v>5000</v>
      </c>
      <c r="C33" s="10" t="n">
        <v>5000</v>
      </c>
      <c r="D33" s="10" t="n">
        <v>5000</v>
      </c>
      <c r="E33" s="10" t="n">
        <v>5000</v>
      </c>
      <c r="F33" s="10" t="n">
        <v>5000</v>
      </c>
      <c r="G33" s="10" t="n">
        <v>5000</v>
      </c>
      <c r="H33" s="10" t="n">
        <v>12000</v>
      </c>
      <c r="I33" s="10" t="n">
        <v>12000</v>
      </c>
      <c r="J33" s="10" t="n">
        <v>12000</v>
      </c>
      <c r="K33" s="10" t="n">
        <v>12000</v>
      </c>
      <c r="L33" s="10" t="n">
        <v>12000</v>
      </c>
      <c r="M33" s="10" t="n">
        <v>12000</v>
      </c>
      <c r="N33" s="9" t="n">
        <f aca="false">SUM(B32:M32)</f>
        <v>40000</v>
      </c>
    </row>
    <row r="34" customFormat="false" ht="15" hidden="false" customHeight="true" outlineLevel="0" collapsed="false">
      <c r="A34" s="8" t="s">
        <v>44</v>
      </c>
      <c r="B34" s="8" t="n">
        <v>6300</v>
      </c>
      <c r="C34" s="8" t="n">
        <v>5400</v>
      </c>
      <c r="D34" s="8" t="n">
        <v>3600</v>
      </c>
      <c r="E34" s="8" t="n">
        <v>2700</v>
      </c>
      <c r="F34" s="8" t="n">
        <v>2700</v>
      </c>
      <c r="G34" s="8" t="n">
        <v>4500</v>
      </c>
      <c r="H34" s="8" t="n">
        <v>8100</v>
      </c>
      <c r="I34" s="8" t="n">
        <v>9900</v>
      </c>
      <c r="J34" s="8" t="n">
        <v>11700</v>
      </c>
      <c r="K34" s="8" t="n">
        <v>12600</v>
      </c>
      <c r="L34" s="8" t="n">
        <v>12600</v>
      </c>
      <c r="M34" s="8" t="n">
        <v>9900</v>
      </c>
      <c r="N34" s="9" t="n">
        <f aca="false">SUM(B33:M33)</f>
        <v>102000</v>
      </c>
    </row>
    <row r="35" customFormat="false" ht="15" hidden="false" customHeight="true" outlineLevel="0" collapsed="false">
      <c r="A35" s="8" t="s">
        <v>45</v>
      </c>
      <c r="B35" s="8" t="n">
        <v>0</v>
      </c>
      <c r="C35" s="8" t="n">
        <v>0</v>
      </c>
      <c r="D35" s="10" t="n">
        <v>2700</v>
      </c>
      <c r="E35" s="8" t="n">
        <v>0</v>
      </c>
      <c r="F35" s="8" t="n">
        <v>0</v>
      </c>
      <c r="G35" s="8" t="n">
        <v>0</v>
      </c>
      <c r="H35" s="8" t="n">
        <v>0</v>
      </c>
      <c r="I35" s="8" t="n">
        <v>0</v>
      </c>
      <c r="J35" s="8" t="n">
        <v>0</v>
      </c>
      <c r="K35" s="8" t="n">
        <v>0</v>
      </c>
      <c r="L35" s="8" t="n">
        <v>0</v>
      </c>
      <c r="M35" s="8" t="n">
        <v>0</v>
      </c>
      <c r="N35" s="9" t="n">
        <f aca="false">SUM(B34:M34)</f>
        <v>90000</v>
      </c>
    </row>
    <row r="36" customFormat="false" ht="15" hidden="false" customHeight="true" outlineLevel="0" collapsed="false">
      <c r="A36" s="8" t="s">
        <v>46</v>
      </c>
      <c r="B36" s="8" t="n">
        <v>0</v>
      </c>
      <c r="C36" s="8" t="n">
        <v>0</v>
      </c>
      <c r="D36" s="10" t="n">
        <v>11383</v>
      </c>
      <c r="E36" s="8" t="n">
        <v>0</v>
      </c>
      <c r="F36" s="8" t="n">
        <v>0</v>
      </c>
      <c r="G36" s="10" t="n">
        <v>11383</v>
      </c>
      <c r="H36" s="8" t="n">
        <v>0</v>
      </c>
      <c r="I36" s="8" t="n">
        <v>0</v>
      </c>
      <c r="J36" s="10" t="n">
        <v>11383</v>
      </c>
      <c r="K36" s="8" t="n">
        <v>0</v>
      </c>
      <c r="L36" s="8" t="n">
        <v>0</v>
      </c>
      <c r="M36" s="10" t="n">
        <v>11383</v>
      </c>
      <c r="N36" s="9" t="n">
        <f aca="false">SUM(B35:M35)</f>
        <v>2700</v>
      </c>
    </row>
    <row r="37" customFormat="false" ht="15" hidden="false" customHeight="false" outlineLevel="0" collapsed="false">
      <c r="A37" s="19" t="s">
        <v>47</v>
      </c>
      <c r="B37" s="19" t="n">
        <f aca="false">SUM(B11:B36)</f>
        <v>96261</v>
      </c>
      <c r="C37" s="19" t="n">
        <f aca="false">SUM(C11:C36)</f>
        <v>85966</v>
      </c>
      <c r="D37" s="19" t="n">
        <f aca="false">SUM(D11:D36)</f>
        <v>92544</v>
      </c>
      <c r="E37" s="19" t="n">
        <f aca="false">SUM(E11:E36)</f>
        <v>110274</v>
      </c>
      <c r="F37" s="19" t="n">
        <f aca="false">SUM(F11:F36)</f>
        <v>110274</v>
      </c>
      <c r="G37" s="19" t="n">
        <f aca="false">SUM(G11:G36)</f>
        <v>159230</v>
      </c>
      <c r="H37" s="19" t="n">
        <f aca="false">SUM(H11:H36)</f>
        <v>184548</v>
      </c>
      <c r="I37" s="19" t="n">
        <f aca="false">SUM(I11:I36)</f>
        <v>179656</v>
      </c>
      <c r="J37" s="19" t="n">
        <f aca="false">SUM(J11:J36)</f>
        <v>177656</v>
      </c>
      <c r="K37" s="19" t="n">
        <f aca="false">SUM(K11:K36)</f>
        <v>151087</v>
      </c>
      <c r="L37" s="19" t="n">
        <f aca="false">SUM(L11:L36)</f>
        <v>171079</v>
      </c>
      <c r="M37" s="19" t="n">
        <f aca="false">SUM(M11:M36)</f>
        <v>176978</v>
      </c>
      <c r="N37" s="19" t="n">
        <f aca="false">SUM(N11:N36)</f>
        <v>1650021</v>
      </c>
    </row>
    <row r="38" customFormat="false" ht="15" hidden="false" customHeight="true" outlineLevel="0" collapsed="false"/>
    <row r="39" customFormat="false" ht="15" hidden="false" customHeight="true" outlineLevel="0" collapsed="false">
      <c r="A39" s="20" t="s">
        <v>48</v>
      </c>
      <c r="B39" s="21" t="n">
        <f aca="false">B8-B37</f>
        <v>29739</v>
      </c>
      <c r="C39" s="21" t="n">
        <f aca="false">C8-C37</f>
        <v>22034</v>
      </c>
      <c r="D39" s="21" t="n">
        <f aca="false">D8-D37</f>
        <v>-20544</v>
      </c>
      <c r="E39" s="21" t="n">
        <f aca="false">E8-E37</f>
        <v>-56274</v>
      </c>
      <c r="F39" s="21" t="n">
        <f aca="false">F8-F37</f>
        <v>-56274</v>
      </c>
      <c r="G39" s="21" t="n">
        <f aca="false">G8-G37</f>
        <v>-69230</v>
      </c>
      <c r="H39" s="21" t="n">
        <f aca="false">H8-H37</f>
        <v>-22548</v>
      </c>
      <c r="I39" s="21" t="n">
        <f aca="false">I8-I37</f>
        <v>18344</v>
      </c>
      <c r="J39" s="21" t="n">
        <f aca="false">J8-J37</f>
        <v>56344</v>
      </c>
      <c r="K39" s="21" t="n">
        <f aca="false">K8-K37</f>
        <v>100913</v>
      </c>
      <c r="L39" s="21" t="n">
        <f aca="false">L8-L37</f>
        <v>80921</v>
      </c>
      <c r="M39" s="21" t="n">
        <f aca="false">M8-M37</f>
        <v>21022</v>
      </c>
      <c r="N39" s="21" t="n">
        <f aca="false">N8-N37</f>
        <v>149979</v>
      </c>
    </row>
    <row r="40" customFormat="false" ht="15" hidden="false" customHeight="true" outlineLevel="0" collapsed="false">
      <c r="A40" s="8" t="s">
        <v>49</v>
      </c>
      <c r="B40" s="22" t="n">
        <f aca="false">'Tréso 2026'!M42</f>
        <v>230937</v>
      </c>
      <c r="C40" s="8" t="n">
        <f aca="false">B41</f>
        <v>260676</v>
      </c>
      <c r="D40" s="8" t="n">
        <f aca="false">C41</f>
        <v>282710</v>
      </c>
      <c r="E40" s="8" t="n">
        <f aca="false">D41</f>
        <v>262166</v>
      </c>
      <c r="F40" s="8" t="n">
        <f aca="false">E41</f>
        <v>205892</v>
      </c>
      <c r="G40" s="8" t="n">
        <f aca="false">F41</f>
        <v>149618</v>
      </c>
      <c r="H40" s="8" t="n">
        <f aca="false">G41</f>
        <v>80388</v>
      </c>
      <c r="I40" s="8" t="n">
        <f aca="false">H41</f>
        <v>57840</v>
      </c>
      <c r="J40" s="8" t="n">
        <f aca="false">I41</f>
        <v>76184</v>
      </c>
      <c r="K40" s="8" t="n">
        <f aca="false">J41</f>
        <v>132528</v>
      </c>
      <c r="L40" s="8" t="n">
        <f aca="false">K41</f>
        <v>233441</v>
      </c>
      <c r="M40" s="8" t="n">
        <f aca="false">L41</f>
        <v>314362</v>
      </c>
      <c r="N40" s="8"/>
    </row>
    <row r="41" customFormat="false" ht="15" hidden="false" customHeight="false" outlineLevel="0" collapsed="false">
      <c r="A41" s="23" t="s">
        <v>50</v>
      </c>
      <c r="B41" s="24" t="n">
        <f aca="false">B40+B39</f>
        <v>260676</v>
      </c>
      <c r="C41" s="24" t="n">
        <f aca="false">C40+C39</f>
        <v>282710</v>
      </c>
      <c r="D41" s="24" t="n">
        <f aca="false">D40+D39</f>
        <v>262166</v>
      </c>
      <c r="E41" s="24" t="n">
        <f aca="false">E40+E39</f>
        <v>205892</v>
      </c>
      <c r="F41" s="24" t="n">
        <f aca="false">F40+F39</f>
        <v>149618</v>
      </c>
      <c r="G41" s="24" t="n">
        <f aca="false">G40+G39</f>
        <v>80388</v>
      </c>
      <c r="H41" s="24" t="n">
        <f aca="false">H40+H39</f>
        <v>57840</v>
      </c>
      <c r="I41" s="24" t="n">
        <f aca="false">I40+I39</f>
        <v>76184</v>
      </c>
      <c r="J41" s="24" t="n">
        <f aca="false">J40+J39</f>
        <v>132528</v>
      </c>
      <c r="K41" s="24" t="n">
        <f aca="false">K40+K39</f>
        <v>233441</v>
      </c>
      <c r="L41" s="24" t="n">
        <f aca="false">L40+L39</f>
        <v>314362</v>
      </c>
      <c r="M41" s="24" t="n">
        <f aca="false">M40+M39</f>
        <v>335384</v>
      </c>
      <c r="N41" s="24" t="n">
        <f aca="false">M41</f>
        <v>335384</v>
      </c>
    </row>
    <row r="42" customFormat="false" ht="15" hidden="false" customHeight="true" outlineLevel="0" collapsed="false"/>
    <row r="43" customFormat="false" ht="15" hidden="false" customHeight="false" outlineLevel="0" collapsed="false">
      <c r="A43" s="25" t="s">
        <v>51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8C00"/>
    <pageSetUpPr fitToPage="false"/>
  </sheetPr>
  <dimension ref="A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3" min="2" style="1" width="22"/>
    <col collapsed="false" customWidth="true" hidden="false" outlineLevel="0" max="4" min="4" style="1" width="50"/>
  </cols>
  <sheetData>
    <row r="1" customFormat="false" ht="17.25" hidden="false" customHeight="true" outlineLevel="0" collapsed="false">
      <c r="A1" s="26" t="s">
        <v>61</v>
      </c>
    </row>
    <row r="3" customFormat="false" ht="15" hidden="false" customHeight="true" outlineLevel="0" collapsed="false">
      <c r="A3" s="4" t="s">
        <v>62</v>
      </c>
      <c r="B3" s="4" t="s">
        <v>63</v>
      </c>
      <c r="C3" s="4" t="s">
        <v>64</v>
      </c>
      <c r="D3" s="4" t="s">
        <v>65</v>
      </c>
    </row>
    <row r="4" customFormat="false" ht="15" hidden="false" customHeight="true" outlineLevel="0" collapsed="false">
      <c r="A4" s="8" t="s">
        <v>66</v>
      </c>
      <c r="B4" s="10" t="s">
        <v>67</v>
      </c>
      <c r="C4" s="10" t="s">
        <v>68</v>
      </c>
      <c r="D4" s="27" t="s">
        <v>69</v>
      </c>
    </row>
    <row r="5" customFormat="false" ht="15" hidden="false" customHeight="true" outlineLevel="0" collapsed="false">
      <c r="A5" s="8" t="s">
        <v>70</v>
      </c>
      <c r="B5" s="10" t="s">
        <v>71</v>
      </c>
      <c r="C5" s="10" t="s">
        <v>72</v>
      </c>
      <c r="D5" s="27" t="s">
        <v>73</v>
      </c>
    </row>
    <row r="6" customFormat="false" ht="15" hidden="false" customHeight="true" outlineLevel="0" collapsed="false">
      <c r="A6" s="8" t="s">
        <v>74</v>
      </c>
      <c r="B6" s="8" t="s">
        <v>75</v>
      </c>
      <c r="C6" s="8" t="s">
        <v>75</v>
      </c>
      <c r="D6" s="27" t="s">
        <v>76</v>
      </c>
    </row>
    <row r="7" customFormat="false" ht="15" hidden="false" customHeight="true" outlineLevel="0" collapsed="false">
      <c r="A7" s="8" t="s">
        <v>77</v>
      </c>
      <c r="B7" s="10" t="s">
        <v>78</v>
      </c>
      <c r="C7" s="10" t="s">
        <v>79</v>
      </c>
      <c r="D7" s="27" t="s">
        <v>80</v>
      </c>
    </row>
    <row r="8" customFormat="false" ht="15" hidden="false" customHeight="true" outlineLevel="0" collapsed="false">
      <c r="A8" s="8" t="s">
        <v>81</v>
      </c>
      <c r="B8" s="8" t="s">
        <v>82</v>
      </c>
      <c r="C8" s="8"/>
      <c r="D8" s="27" t="s">
        <v>83</v>
      </c>
    </row>
    <row r="9" customFormat="false" ht="15" hidden="false" customHeight="true" outlineLevel="0" collapsed="false">
      <c r="A9" s="8" t="s">
        <v>84</v>
      </c>
      <c r="B9" s="8" t="s">
        <v>85</v>
      </c>
      <c r="C9" s="8"/>
      <c r="D9" s="27" t="s">
        <v>86</v>
      </c>
    </row>
    <row r="11" customFormat="false" ht="15" hidden="false" customHeight="true" outlineLevel="0" collapsed="false">
      <c r="A11" s="11" t="s">
        <v>87</v>
      </c>
      <c r="B11" s="11"/>
      <c r="C11" s="11"/>
      <c r="D11" s="11"/>
    </row>
    <row r="12" customFormat="false" ht="15" hidden="false" customHeight="true" outlineLevel="0" collapsed="false">
      <c r="A12" s="8" t="s">
        <v>88</v>
      </c>
      <c r="B12" s="10" t="s">
        <v>89</v>
      </c>
      <c r="C12" s="10" t="s">
        <v>90</v>
      </c>
      <c r="D12" s="27" t="s">
        <v>91</v>
      </c>
    </row>
    <row r="13" customFormat="false" ht="15" hidden="false" customHeight="true" outlineLevel="0" collapsed="false">
      <c r="A13" s="8" t="s">
        <v>92</v>
      </c>
      <c r="B13" s="10" t="s">
        <v>93</v>
      </c>
      <c r="C13" s="10" t="s">
        <v>94</v>
      </c>
      <c r="D13" s="27" t="s">
        <v>95</v>
      </c>
    </row>
    <row r="14" customFormat="false" ht="15" hidden="false" customHeight="true" outlineLevel="0" collapsed="false">
      <c r="A14" s="8" t="s">
        <v>96</v>
      </c>
      <c r="B14" s="10" t="s">
        <v>97</v>
      </c>
      <c r="C14" s="10" t="s">
        <v>98</v>
      </c>
      <c r="D14" s="27" t="s">
        <v>95</v>
      </c>
    </row>
    <row r="15" customFormat="false" ht="15" hidden="false" customHeight="true" outlineLevel="0" collapsed="false">
      <c r="A15" s="8" t="s">
        <v>99</v>
      </c>
      <c r="B15" s="10" t="s">
        <v>100</v>
      </c>
      <c r="C15" s="10" t="s">
        <v>101</v>
      </c>
      <c r="D15" s="27"/>
    </row>
    <row r="17" customFormat="false" ht="15" hidden="false" customHeight="true" outlineLevel="0" collapsed="false">
      <c r="A17" s="11" t="s">
        <v>102</v>
      </c>
      <c r="B17" s="11"/>
      <c r="C17" s="11"/>
      <c r="D17" s="11"/>
    </row>
    <row r="18" customFormat="false" ht="15" hidden="false" customHeight="true" outlineLevel="0" collapsed="false">
      <c r="A18" s="8" t="s">
        <v>103</v>
      </c>
      <c r="B18" s="8" t="s">
        <v>104</v>
      </c>
      <c r="C18" s="8" t="s">
        <v>105</v>
      </c>
      <c r="D18" s="27" t="s">
        <v>106</v>
      </c>
    </row>
    <row r="19" customFormat="false" ht="15" hidden="false" customHeight="true" outlineLevel="0" collapsed="false">
      <c r="A19" s="8" t="s">
        <v>107</v>
      </c>
      <c r="B19" s="10" t="s">
        <v>108</v>
      </c>
      <c r="C19" s="10" t="s">
        <v>109</v>
      </c>
      <c r="D19" s="27" t="s">
        <v>110</v>
      </c>
    </row>
    <row r="20" customFormat="false" ht="15" hidden="false" customHeight="false" outlineLevel="0" collapsed="false">
      <c r="A20" s="1" t="s">
        <v>111</v>
      </c>
      <c r="B20" s="1" t="s">
        <v>112</v>
      </c>
      <c r="C20" s="1" t="s">
        <v>113</v>
      </c>
      <c r="D20" s="1" t="s">
        <v>114</v>
      </c>
    </row>
    <row r="21" customFormat="false" ht="15" hidden="false" customHeight="true" outlineLevel="0" collapsed="false"/>
    <row r="22" customFormat="false" ht="15" hidden="false" customHeight="true" outlineLevel="0" collapsed="false">
      <c r="A22" s="11" t="s">
        <v>115</v>
      </c>
      <c r="B22" s="11"/>
      <c r="C22" s="11"/>
      <c r="D22" s="11"/>
    </row>
    <row r="23" customFormat="false" ht="15" hidden="false" customHeight="true" outlineLevel="0" collapsed="false">
      <c r="A23" s="8" t="s">
        <v>116</v>
      </c>
      <c r="B23" s="10" t="s">
        <v>117</v>
      </c>
      <c r="C23" s="10" t="s">
        <v>118</v>
      </c>
      <c r="D23" s="27" t="s">
        <v>119</v>
      </c>
    </row>
    <row r="24" customFormat="false" ht="15" hidden="false" customHeight="true" outlineLevel="0" collapsed="false">
      <c r="A24" s="8" t="s">
        <v>120</v>
      </c>
      <c r="B24" s="10" t="s">
        <v>121</v>
      </c>
      <c r="C24" s="10" t="s">
        <v>122</v>
      </c>
      <c r="D24" s="27" t="s">
        <v>123</v>
      </c>
    </row>
    <row r="25" customFormat="false" ht="15" hidden="false" customHeight="true" outlineLevel="0" collapsed="false">
      <c r="A25" s="8" t="s">
        <v>124</v>
      </c>
      <c r="B25" s="10" t="s">
        <v>125</v>
      </c>
      <c r="C25" s="10" t="s">
        <v>126</v>
      </c>
      <c r="D25" s="27" t="s">
        <v>119</v>
      </c>
    </row>
    <row r="26" customFormat="false" ht="15" hidden="false" customHeight="true" outlineLevel="0" collapsed="false">
      <c r="A26" s="8" t="s">
        <v>120</v>
      </c>
      <c r="B26" s="10" t="s">
        <v>127</v>
      </c>
      <c r="C26" s="10" t="s">
        <v>128</v>
      </c>
      <c r="D26" s="27" t="s">
        <v>123</v>
      </c>
    </row>
    <row r="27" customFormat="false" ht="15" hidden="false" customHeight="true" outlineLevel="0" collapsed="false">
      <c r="A27" s="8" t="s">
        <v>129</v>
      </c>
      <c r="B27" s="10" t="s">
        <v>130</v>
      </c>
      <c r="C27" s="10" t="s">
        <v>131</v>
      </c>
      <c r="D27" s="27" t="s">
        <v>132</v>
      </c>
    </row>
    <row r="28" customFormat="false" ht="15" hidden="false" customHeight="true" outlineLevel="0" collapsed="false">
      <c r="A28" s="8" t="s">
        <v>133</v>
      </c>
      <c r="B28" s="10" t="s">
        <v>134</v>
      </c>
      <c r="C28" s="10" t="s">
        <v>135</v>
      </c>
      <c r="D28" s="27" t="s">
        <v>136</v>
      </c>
    </row>
    <row r="29" customFormat="false" ht="15" hidden="false" customHeight="true" outlineLevel="0" collapsed="false">
      <c r="A29" s="8" t="s">
        <v>45</v>
      </c>
      <c r="B29" s="10" t="s">
        <v>137</v>
      </c>
      <c r="C29" s="10" t="s">
        <v>138</v>
      </c>
      <c r="D29" s="27" t="s">
        <v>139</v>
      </c>
    </row>
    <row r="30" customFormat="false" ht="15" hidden="false" customHeight="true" outlineLevel="0" collapsed="false">
      <c r="A30" s="8" t="s">
        <v>140</v>
      </c>
      <c r="B30" s="10" t="s">
        <v>141</v>
      </c>
      <c r="C30" s="10" t="s">
        <v>141</v>
      </c>
      <c r="D30" s="27" t="s">
        <v>142</v>
      </c>
    </row>
    <row r="31" customFormat="false" ht="15" hidden="false" customHeight="true" outlineLevel="0" collapsed="false">
      <c r="A31" s="8" t="s">
        <v>143</v>
      </c>
      <c r="B31" s="8" t="s">
        <v>144</v>
      </c>
      <c r="C31" s="8" t="s">
        <v>144</v>
      </c>
      <c r="D31" s="27" t="s">
        <v>145</v>
      </c>
    </row>
    <row r="32" customFormat="false" ht="15" hidden="false" customHeight="false" outlineLevel="0" collapsed="false">
      <c r="A32" s="8" t="s">
        <v>146</v>
      </c>
      <c r="B32" s="10" t="s">
        <v>147</v>
      </c>
      <c r="C32" s="10" t="s">
        <v>148</v>
      </c>
      <c r="D32" s="27" t="s">
        <v>149</v>
      </c>
    </row>
    <row r="33" customFormat="false" ht="15" hidden="false" customHeight="true" outlineLevel="0" collapsed="false"/>
    <row r="34" customFormat="false" ht="15" hidden="false" customHeight="true" outlineLevel="0" collapsed="false">
      <c r="A34" s="11" t="s">
        <v>150</v>
      </c>
      <c r="B34" s="11"/>
      <c r="C34" s="11"/>
      <c r="D34" s="11"/>
    </row>
    <row r="35" customFormat="false" ht="15" hidden="false" customHeight="true" outlineLevel="0" collapsed="false">
      <c r="A35" s="8" t="s">
        <v>151</v>
      </c>
      <c r="B35" s="8" t="s">
        <v>152</v>
      </c>
      <c r="C35" s="8" t="s">
        <v>153</v>
      </c>
      <c r="D35" s="27" t="s">
        <v>154</v>
      </c>
    </row>
    <row r="36" customFormat="false" ht="15" hidden="false" customHeight="true" outlineLevel="0" collapsed="false">
      <c r="A36" s="8" t="s">
        <v>155</v>
      </c>
      <c r="B36" s="10" t="s">
        <v>156</v>
      </c>
      <c r="C36" s="10" t="s">
        <v>157</v>
      </c>
      <c r="D36" s="27" t="s">
        <v>158</v>
      </c>
    </row>
    <row r="37" customFormat="false" ht="15" hidden="false" customHeight="true" outlineLevel="0" collapsed="false">
      <c r="A37" s="8" t="s">
        <v>159</v>
      </c>
      <c r="B37" s="10" t="s">
        <v>160</v>
      </c>
      <c r="C37" s="10" t="s">
        <v>160</v>
      </c>
      <c r="D37" s="27" t="s">
        <v>161</v>
      </c>
    </row>
    <row r="38" customFormat="false" ht="15" hidden="false" customHeight="true" outlineLevel="0" collapsed="false">
      <c r="A38" s="8" t="s">
        <v>162</v>
      </c>
      <c r="B38" s="10" t="s">
        <v>163</v>
      </c>
      <c r="C38" s="10" t="s">
        <v>164</v>
      </c>
      <c r="D38" s="27" t="s">
        <v>165</v>
      </c>
    </row>
    <row r="39" customFormat="false" ht="15" hidden="false" customHeight="false" outlineLevel="0" collapsed="false">
      <c r="A39" s="8" t="s">
        <v>166</v>
      </c>
      <c r="B39" s="10" t="s">
        <v>167</v>
      </c>
      <c r="C39" s="10" t="s">
        <v>168</v>
      </c>
      <c r="D39" s="27" t="s">
        <v>169</v>
      </c>
    </row>
    <row r="40" customFormat="false" ht="15" hidden="false" customHeight="true" outlineLevel="0" collapsed="false"/>
    <row r="41" customFormat="false" ht="15" hidden="false" customHeight="true" outlineLevel="0" collapsed="false">
      <c r="A41" s="11" t="s">
        <v>170</v>
      </c>
      <c r="B41" s="11"/>
      <c r="C41" s="11"/>
      <c r="D41" s="11"/>
    </row>
    <row r="42" customFormat="false" ht="15" hidden="false" customHeight="true" outlineLevel="0" collapsed="false">
      <c r="A42" s="8" t="s">
        <v>171</v>
      </c>
      <c r="B42" s="10" t="s">
        <v>172</v>
      </c>
      <c r="C42" s="8" t="s">
        <v>173</v>
      </c>
      <c r="D42" s="27" t="s">
        <v>174</v>
      </c>
    </row>
    <row r="43" customFormat="false" ht="15" hidden="false" customHeight="false" outlineLevel="0" collapsed="false">
      <c r="A43" s="8" t="s">
        <v>175</v>
      </c>
      <c r="B43" s="8" t="s">
        <v>176</v>
      </c>
      <c r="C43" s="8" t="s">
        <v>144</v>
      </c>
      <c r="D43" s="27" t="s">
        <v>177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2026-02-13T17:39:17Z</dcterms:created>
  <dc:creator>openpyxl</dc:creator>
  <dc:description/>
  <dc:language>en-US</dc:language>
  <cp:lastModifiedBy/>
  <dcterms:modified xsi:type="dcterms:W3CDTF">2026-02-15T16:58:51Z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